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ПРОЕКТ БЮДЖЕТА НА 2022 ГОД\"/>
    </mc:Choice>
  </mc:AlternateContent>
  <xr:revisionPtr revIDLastSave="0" documentId="13_ncr:1_{8A6F7F12-EC92-4C23-960A-FEB15BD8234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Пр 10 МП 22" sheetId="6" r:id="rId1"/>
  </sheets>
  <definedNames>
    <definedName name="_xlnm._FilterDatabase" localSheetId="0" hidden="1">'Пр 10 МП 22'!$A$9:$K$223</definedName>
    <definedName name="Excel_BuiltIn__FilterDatabase_1">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59" i="6" l="1"/>
  <c r="K21" i="6"/>
  <c r="K20" i="6" s="1"/>
  <c r="K184" i="6"/>
  <c r="K169" i="6"/>
  <c r="K13" i="6"/>
  <c r="K155" i="6"/>
  <c r="K80" i="6"/>
  <c r="K72" i="6"/>
  <c r="K57" i="6"/>
  <c r="K33" i="6"/>
  <c r="K27" i="6"/>
  <c r="K84" i="6"/>
  <c r="K75" i="6"/>
  <c r="K123" i="6"/>
  <c r="K159" i="6"/>
  <c r="K127" i="6" l="1"/>
  <c r="K188" i="6"/>
  <c r="K38" i="6"/>
  <c r="K65" i="6" l="1"/>
  <c r="K110" i="6"/>
  <c r="K181" i="6"/>
  <c r="K192" i="6" l="1"/>
  <c r="K191" i="6" s="1"/>
  <c r="K190" i="6" s="1"/>
  <c r="K168" i="6"/>
  <c r="K162" i="6"/>
  <c r="K148" i="6"/>
  <c r="K146" i="6"/>
  <c r="K145" i="6" s="1"/>
  <c r="K143" i="6"/>
  <c r="K141" i="6"/>
  <c r="K139" i="6"/>
  <c r="K136" i="6"/>
  <c r="K129" i="6"/>
  <c r="K119" i="6"/>
  <c r="K112" i="6"/>
  <c r="K101" i="6" l="1"/>
  <c r="K100" i="6" s="1"/>
  <c r="K92" i="6"/>
  <c r="K91" i="6" s="1"/>
  <c r="K89" i="6"/>
  <c r="K88" i="6" s="1"/>
  <c r="K86" i="6"/>
  <c r="K70" i="6"/>
  <c r="K50" i="6"/>
  <c r="K49" i="6" s="1"/>
  <c r="K40" i="6"/>
  <c r="K115" i="6" l="1"/>
  <c r="K131" i="6" l="1"/>
  <c r="K114" i="6" s="1"/>
  <c r="K158" i="6"/>
  <c r="K95" i="6" l="1"/>
  <c r="K183" i="6"/>
  <c r="K180" i="6"/>
  <c r="E123" i="6" l="1"/>
  <c r="K78" i="6"/>
  <c r="K77" i="6" s="1"/>
  <c r="K44" i="6"/>
  <c r="K32" i="6"/>
  <c r="K31" i="6" s="1"/>
  <c r="K26" i="6"/>
  <c r="K24" i="6"/>
  <c r="K23" i="6" s="1"/>
  <c r="E24" i="6"/>
  <c r="E23" i="6" s="1"/>
  <c r="K166" i="6" l="1"/>
  <c r="K165" i="6" s="1"/>
  <c r="K154" i="6"/>
  <c r="K153" i="6" s="1"/>
  <c r="K134" i="6"/>
  <c r="K133" i="6" s="1"/>
  <c r="K108" i="6"/>
  <c r="K105" i="6"/>
  <c r="K104" i="6" s="1"/>
  <c r="K98" i="6"/>
  <c r="K94" i="6" s="1"/>
  <c r="K68" i="6"/>
  <c r="K67" i="6" s="1"/>
  <c r="K46" i="6"/>
  <c r="K43" i="6" s="1"/>
  <c r="K12" i="6"/>
  <c r="K48" i="6" l="1"/>
  <c r="K103" i="6"/>
  <c r="K194" i="6" l="1"/>
</calcChain>
</file>

<file path=xl/sharedStrings.xml><?xml version="1.0" encoding="utf-8"?>
<sst xmlns="http://schemas.openxmlformats.org/spreadsheetml/2006/main" count="568" uniqueCount="446">
  <si>
    <t>Целевая статья</t>
  </si>
  <si>
    <t>Руководство и управление в сфере установленных функций органов местного самоуправления</t>
  </si>
  <si>
    <t>Субвенции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</si>
  <si>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>Информационное освещение деятельности органов местного самоуправления в средствах массовой информации</t>
  </si>
  <si>
    <t>Всего расходов:</t>
  </si>
  <si>
    <t>Мероприятия в области автомобильного транспорта общего пользования</t>
  </si>
  <si>
    <t>2400000000</t>
  </si>
  <si>
    <t>Расходы на обеспечение деятельности (оказание услуг, выполнение работ) муниципальных учреждений</t>
  </si>
  <si>
    <t>1900000000</t>
  </si>
  <si>
    <t>1900140100</t>
  </si>
  <si>
    <t>2100000000</t>
  </si>
  <si>
    <t>2110000000</t>
  </si>
  <si>
    <t>2600000000</t>
  </si>
  <si>
    <t>Подпрограмма "Развитие системы дошкольного образования"</t>
  </si>
  <si>
    <t>2610000000</t>
  </si>
  <si>
    <t>2610193070</t>
  </si>
  <si>
    <t>Расходы на обеспечение деятельности(оказание услуг, выполнение работ) дошкольных образовательных учреждений</t>
  </si>
  <si>
    <t>2610170040</t>
  </si>
  <si>
    <t>Питание и содержание детей в образовательных учреждениях</t>
  </si>
  <si>
    <t>2610270210</t>
  </si>
  <si>
    <t>Подпрограмма "Развитие системы общего образования"</t>
  </si>
  <si>
    <t>Обеспечение деятельности (оказание услуг, выполнение работ) общеобразовательных учреждений</t>
  </si>
  <si>
    <t>2620170050</t>
  </si>
  <si>
    <t>2620193060</t>
  </si>
  <si>
    <t>Подпрограмма "Развитие системы дополнительного образования, отдыха, оздоровления и занятости детей и подростков"</t>
  </si>
  <si>
    <t>2630000000</t>
  </si>
  <si>
    <t>Обеспечение деятельности (оказание услуг, выполнение работ) учреждений дополнительного образования детей</t>
  </si>
  <si>
    <t>2630170060</t>
  </si>
  <si>
    <t>2500000000</t>
  </si>
  <si>
    <t>Расходы на обеспечение деятельности (оказание услуг, выполнение работ) учреждений дополнительного образования детей</t>
  </si>
  <si>
    <t>2520170060</t>
  </si>
  <si>
    <t>2630293080</t>
  </si>
  <si>
    <t>2690070010</t>
  </si>
  <si>
    <t>2690010030</t>
  </si>
  <si>
    <t>Подпрограмма "Развитие культуры в Пограничном муниципальном районе"</t>
  </si>
  <si>
    <t>Расходы на обеспечение деятельности (оказанние услуг, выполнение работ) учредений культуры</t>
  </si>
  <si>
    <t>2510170080</t>
  </si>
  <si>
    <t>Подпрограмма "Организация библиотечного обслуживания населения"</t>
  </si>
  <si>
    <t>2530000000</t>
  </si>
  <si>
    <t>Расходы на обеспечение деятельности (оказанние услуг, выполнение работ) библиотек</t>
  </si>
  <si>
    <t>2530170070</t>
  </si>
  <si>
    <t>2690093090</t>
  </si>
  <si>
    <t>0900000000</t>
  </si>
  <si>
    <t>2560110030</t>
  </si>
  <si>
    <t>2560170010</t>
  </si>
  <si>
    <t>2700000000</t>
  </si>
  <si>
    <t>2720000000</t>
  </si>
  <si>
    <t>2790040150</t>
  </si>
  <si>
    <t>2110120220</t>
  </si>
  <si>
    <t>2190000000</t>
  </si>
  <si>
    <t>Подпрограмма "Развитие системы дополнительного образования в сфере культуры и искусства"</t>
  </si>
  <si>
    <t>2620270210</t>
  </si>
  <si>
    <t>Мероприятия муниципальной программы "Развитие образования Пограничного муниципального района"</t>
  </si>
  <si>
    <t>2690000000</t>
  </si>
  <si>
    <t>Обеспечение населения в поселениях услугами водоснабжения</t>
  </si>
  <si>
    <t>Питание и содержание детей в дошкольных образовательных учреждениях</t>
  </si>
  <si>
    <t>Подпрограмма "Координация работы и организационное сопровождение в сфере культуры"</t>
  </si>
  <si>
    <t>2560000000</t>
  </si>
  <si>
    <t>2790000000</t>
  </si>
  <si>
    <t>2490000000</t>
  </si>
  <si>
    <t>2490020110</t>
  </si>
  <si>
    <t>2800000000</t>
  </si>
  <si>
    <t>Мероприятия муниципальной программы "Создание условий для организации транспортного обслуживания населения между поселениями в границах муниципального района"</t>
  </si>
  <si>
    <t>2890000000</t>
  </si>
  <si>
    <t>2890020160</t>
  </si>
  <si>
    <t>2560270250</t>
  </si>
  <si>
    <t>001</t>
  </si>
  <si>
    <t>002</t>
  </si>
  <si>
    <t>003</t>
  </si>
  <si>
    <t>Распределение</t>
  </si>
  <si>
    <t>№</t>
  </si>
  <si>
    <t>Наименование показателей</t>
  </si>
  <si>
    <t>Вед.</t>
  </si>
  <si>
    <t>#Н/Д</t>
  </si>
  <si>
    <t>Основное мероприятие "Организация физкультурно-оздоровительной работы"</t>
  </si>
  <si>
    <t>0900100000</t>
  </si>
  <si>
    <t>Основное мероприятие "Обеспечение улучшения качества дорог общего пользования  местного значения"</t>
  </si>
  <si>
    <t>1900100000</t>
  </si>
  <si>
    <t>Содержание и ремонт дорог общего пользования местного значения</t>
  </si>
  <si>
    <t>7.1</t>
  </si>
  <si>
    <t>Основное мероприятие "Повышение качества и доступности предоставляемых населению услуг ЖКХ"</t>
  </si>
  <si>
    <t>2110100000</t>
  </si>
  <si>
    <t>Основное мероприятие "Энергосбережение и повышение энергетической эффективности"</t>
  </si>
  <si>
    <t>8.3</t>
  </si>
  <si>
    <t>9.1</t>
  </si>
  <si>
    <t>25100000000</t>
  </si>
  <si>
    <t>Основное мероприятие «Организация деятельности учреждений культуры»</t>
  </si>
  <si>
    <t>2510100000</t>
  </si>
  <si>
    <t>25200000000</t>
  </si>
  <si>
    <t>Основное мероприятие «Обеспечение деятельности  учреждений дополнительного образования в сфере культуры»</t>
  </si>
  <si>
    <t>2520100000</t>
  </si>
  <si>
    <t>Основное мероприятие «Обеспечение деятельности  библиотек»</t>
  </si>
  <si>
    <t>2530100000</t>
  </si>
  <si>
    <t>Основное мероприятие "Осуществление руководства и управления в сфере культуры"</t>
  </si>
  <si>
    <t>10.1</t>
  </si>
  <si>
    <t>Основное мероприятие «Реализация образовательных программ дошкольного образования»</t>
  </si>
  <si>
    <t>2610100000</t>
  </si>
  <si>
    <t>Основное мероприятие «Присмотр и уход за детьми в муниципальных дошкольных образовательных учреждениях»</t>
  </si>
  <si>
    <t>2610200000</t>
  </si>
  <si>
    <t>26200000000</t>
  </si>
  <si>
    <t>Основное мероприятие «Реализация образовательных программ начального, общего, основного общего и среднего общего образования»</t>
  </si>
  <si>
    <t>2620100000</t>
  </si>
  <si>
    <t>Субвенции бюджетам муниципальных районов на реализацию дошкольного, общего и дополнительного образования в муниципальных общеобразовательных учреждениях по основным общеобразовательным программам</t>
  </si>
  <si>
    <t>Основное мероприятие «Присмотр и уход за детьми в муниципальных образовательных учреждегниях»</t>
  </si>
  <si>
    <t>2620200000</t>
  </si>
  <si>
    <t>Основное мероприятие «Реализация дополнительных общеобразовательных программ и обеспечение условий их предоставления»</t>
  </si>
  <si>
    <t>2630100000</t>
  </si>
  <si>
    <t>Основное мероприятие «Организация и обеспечение отдыха и оздоровления детей и подростков»</t>
  </si>
  <si>
    <t>2630200000</t>
  </si>
  <si>
    <t xml:space="preserve">Обеспечение деятельности подведомственных учреждений  </t>
  </si>
  <si>
    <t>Компенсация части родительской платы за содержание ребенка в государственных и муниципальных образовательных учреждениях, реализующих основную общеобразовательную программу дошкольного образования</t>
  </si>
  <si>
    <t>Основное мероприятие "Повышение результативности управления и эффективности использования, распоряжения муниципальным имуществом"</t>
  </si>
  <si>
    <t>2720100000</t>
  </si>
  <si>
    <t>Мероприятия муниципальной программы "Управление муниципальной собственностью Пограничного муниципального района"</t>
  </si>
  <si>
    <t>Перечисление взносов на капитальный ремонт многоквартирных домов</t>
  </si>
  <si>
    <t>Основное мероприятие "Антикризисные мероприятия"</t>
  </si>
  <si>
    <t>Осуществление антикризисных мероприятий по стабилизации деятельности автономного учреждения</t>
  </si>
  <si>
    <t>2560200000</t>
  </si>
  <si>
    <t>2110170010</t>
  </si>
  <si>
    <t>(рублей)</t>
  </si>
  <si>
    <t>Муниципальная программа "Развитие физической культуры и спорта в Пограничном муниципальном округе "</t>
  </si>
  <si>
    <t>1600000000</t>
  </si>
  <si>
    <t>Основное мероприятие "Обеспечение защиты населения и территорий района от последствий чрезвычайных ситуаций природного и техногенного характера</t>
  </si>
  <si>
    <t>16001000000</t>
  </si>
  <si>
    <t>Мероприятия по предупреждению и защите населения, территории от чрезвычайных ситуаций природного и техногенного характера</t>
  </si>
  <si>
    <t>1600140060</t>
  </si>
  <si>
    <t>Муниципальная программа "Защита населения и территории Пограничного муниципального округа от чрезвычайных ситуаций природного и техногенного характера"</t>
  </si>
  <si>
    <t>Муниципальная программа "Модернизация дорожной сети в Пограничном муниципальном округе"</t>
  </si>
  <si>
    <t>Муниципальная программа "Обеспечение доступным жильем и качественными услугами ЖКХ население Пограничного муниципального округа"</t>
  </si>
  <si>
    <t>Подпрограмма "Создание условий для обеспечения качественными услугами ЖКХ население Пограничного муниципального округа</t>
  </si>
  <si>
    <t>Расходы, направленные на обеспечение населения сельских территорий услугами ЖКХ</t>
  </si>
  <si>
    <t>Мероприятия муниципальной программы "Обеспечение доступным жильем и качественными услугами ЖКХ население Пограничного муниципального округа"</t>
  </si>
  <si>
    <t>Обеспечение граждан твердым топливом (дровами) из средств местного бюджета</t>
  </si>
  <si>
    <t>21900S2620</t>
  </si>
  <si>
    <t>Муниципальная программа "Информационное общество Пограничного муниципального округа"</t>
  </si>
  <si>
    <t>Мероприятия муниципальной программы "Информационное общество Пограничного муниципального округа"</t>
  </si>
  <si>
    <t>Подпрограмма "Развитие информационных систем."</t>
  </si>
  <si>
    <t>2420000000</t>
  </si>
  <si>
    <t xml:space="preserve">Мероприятия, направленные на развитие информатизации и защиты информации </t>
  </si>
  <si>
    <t>2420140030</t>
  </si>
  <si>
    <t>Муниципальная программа "Развитие культуры, библиотечного обслуживания и молодежной политики в Пограничном муниципальном округе"</t>
  </si>
  <si>
    <t>Расходы на обеспечение деятельности (оказание услуг, выполнение работ) учреждений культуры ПГП</t>
  </si>
  <si>
    <t>2510170081</t>
  </si>
  <si>
    <t>Расходы на обеспечение деятельности (оказание услуг, выполнение работ) учреждений культуры ЖСП</t>
  </si>
  <si>
    <t>2510170082</t>
  </si>
  <si>
    <t>2510400000</t>
  </si>
  <si>
    <t>Основное мероприятие "Укрепление материально-технической базы муниципальных учреждений</t>
  </si>
  <si>
    <t>Основное мероприятие «Укрепление материально-технической базы муниципальных учреждений»</t>
  </si>
  <si>
    <t>Основное мероприятие «Создание единого информационного поля"</t>
  </si>
  <si>
    <t>2530200000</t>
  </si>
  <si>
    <t>2560100000</t>
  </si>
  <si>
    <t>Муниципальная программа "Развитие образования Пограничного муниципального округа"</t>
  </si>
  <si>
    <t>2610300000</t>
  </si>
  <si>
    <t>Основное мероприятие «Укрепление материально-технической базы дошкольных образовательных учреждений»</t>
  </si>
  <si>
    <t>Основное мероприятие "Укрепление материально-технической базы образовательных учреждений"</t>
  </si>
  <si>
    <t>2620300000</t>
  </si>
  <si>
    <t>26203S2340</t>
  </si>
  <si>
    <t>Субвенции на обеспечение мер социальной поддержки педагогическим работникам муниципальных образовательных организаций (НП)</t>
  </si>
  <si>
    <t>Муниципальная программа "Управление собственностью Пограничного муниципального округа"</t>
  </si>
  <si>
    <t>Подпрограмма "Управление муниципальным имуществом, находящимся в собственности Пограничного муниципального округа"</t>
  </si>
  <si>
    <t>Муниципальная программа " Благоустройство территории Пограничного муниципального округа "</t>
  </si>
  <si>
    <t>2900000000</t>
  </si>
  <si>
    <t xml:space="preserve">Расходы на организацию и содержание мест захоронения </t>
  </si>
  <si>
    <t>2900120200</t>
  </si>
  <si>
    <t>Уличное освещение</t>
  </si>
  <si>
    <t>2900120250</t>
  </si>
  <si>
    <t>2900100000</t>
  </si>
  <si>
    <t>Основное мероприятие "Благоустройство территорий"</t>
  </si>
  <si>
    <t>Муниципальная программа " Энергосбережение и повышение энергетической эффективности на территории Пограничного муниципального округа"</t>
  </si>
  <si>
    <t>3000000000</t>
  </si>
  <si>
    <t>3000100000</t>
  </si>
  <si>
    <t xml:space="preserve">Муниципальная программа " Формирование современной городской среды территорий, входящих в состав Пограничного муниципального округа" </t>
  </si>
  <si>
    <t>3100000000</t>
  </si>
  <si>
    <t>3100100000</t>
  </si>
  <si>
    <t>Основное мероприятие "Повышение комфортности проживания граждан"</t>
  </si>
  <si>
    <t>Обеспечение детей-сирот, детей, оставшихся без попечения родителей, лиц из числа детей-сирот и детей, оставшихся без попечения родителей жилыми помещениями за счет средств краевого бюджета</t>
  </si>
  <si>
    <t>1.1.1</t>
  </si>
  <si>
    <t>4.1.1</t>
  </si>
  <si>
    <t>6.2</t>
  </si>
  <si>
    <t>7.2</t>
  </si>
  <si>
    <t>8.1</t>
  </si>
  <si>
    <t>8.1.1</t>
  </si>
  <si>
    <t>8.2</t>
  </si>
  <si>
    <t>8.2.1</t>
  </si>
  <si>
    <t>9</t>
  </si>
  <si>
    <t>10</t>
  </si>
  <si>
    <t>11</t>
  </si>
  <si>
    <t>12</t>
  </si>
  <si>
    <t>13</t>
  </si>
  <si>
    <t>Муниципальная программа "Создание условий для организации транспортного обслуживания населения между поселениями в границах муниципального округа"</t>
  </si>
  <si>
    <t>2720120020</t>
  </si>
  <si>
    <t xml:space="preserve">Содержание и обслуживание казны Пограничного муниципального округа </t>
  </si>
  <si>
    <t>2740000000</t>
  </si>
  <si>
    <t>Основное мероприятие: "Создание условий для реализации детьми - сиротами права на обеспечение жилыми помещениями на территории Пограничного муниципального округа"</t>
  </si>
  <si>
    <t>2740100000</t>
  </si>
  <si>
    <t>Подпрограмма" Обеспечение жилыми помещениями детей- сирот, детей, оставшихся без попечения родителей, лиц из числа- сирот и детей, оставшихся без попечения родителей"</t>
  </si>
  <si>
    <t>27401M0820</t>
  </si>
  <si>
    <t xml:space="preserve">Сумма                </t>
  </si>
  <si>
    <t>11.1</t>
  </si>
  <si>
    <t>12.1</t>
  </si>
  <si>
    <t>13.1</t>
  </si>
  <si>
    <t>4</t>
  </si>
  <si>
    <t>5</t>
  </si>
  <si>
    <t>6</t>
  </si>
  <si>
    <t>7</t>
  </si>
  <si>
    <t>8</t>
  </si>
  <si>
    <t>Строительство и реконструкция (модернизация) объектов питьевого водоснабжения (НП)</t>
  </si>
  <si>
    <t>Обеспечение граждан твердым топливом (дровами) за счет средств краевого бюджета</t>
  </si>
  <si>
    <t>2190092620</t>
  </si>
  <si>
    <t xml:space="preserve">Мероприятия по благоустройству дворовых территорий за счет средств краевого бюджета </t>
  </si>
  <si>
    <t>3100192610</t>
  </si>
  <si>
    <t xml:space="preserve">Мероприятия по благоустройству дворовых территорий за счет средств местного бюджета </t>
  </si>
  <si>
    <t>31001S2610</t>
  </si>
  <si>
    <t>Благоустройство дворовых территорий
многоквартирных домов, общественных
территорий расположенных на территории
Пограничного муниципального округа (НП)</t>
  </si>
  <si>
    <t>310F255550</t>
  </si>
  <si>
    <t>Иные межбюджетные трансферты бюджетам на ежемесячное денежное вознаграждение за классное руководство педагогическим работникам муниципальных общеобразовательных организаций</t>
  </si>
  <si>
    <t>2620153030</t>
  </si>
  <si>
    <t>Осуществление отдельных государственных полномочий по обеспечению горячим питанием обучающихся, получающих начальное общее образование в муниципальных общеобразовательных организациях</t>
  </si>
  <si>
    <t>Создание в общеобразовательных организациях, расположенных в сельской местности и малых городах, условий для занятий физической культурой и спортом (НП)</t>
  </si>
  <si>
    <t>262E250970</t>
  </si>
  <si>
    <t>Организация, проведение и участие в спортивных мероприятиях</t>
  </si>
  <si>
    <t>0900120080</t>
  </si>
  <si>
    <t>Развитие материально- технической базы массовой физической культуры и спорта</t>
  </si>
  <si>
    <t>0900120140</t>
  </si>
  <si>
    <t>5.1.1</t>
  </si>
  <si>
    <t>6.1</t>
  </si>
  <si>
    <t>8.4</t>
  </si>
  <si>
    <t>8.1.2</t>
  </si>
  <si>
    <t>8.3.1</t>
  </si>
  <si>
    <t>8.3.2</t>
  </si>
  <si>
    <t>8.4.1</t>
  </si>
  <si>
    <t>Сохранение объектов культурного наследия</t>
  </si>
  <si>
    <t>2510170190</t>
  </si>
  <si>
    <t>8.1.3</t>
  </si>
  <si>
    <t>2510200000</t>
  </si>
  <si>
    <t>Организация проведения культурных мероприятий</t>
  </si>
  <si>
    <t>2510220060</t>
  </si>
  <si>
    <t>Основное мероприятие «Обеспечение доступа граждан ПМО к культурным ценностям и участие в культурной жизни, реализация творческого потенциала населения»</t>
  </si>
  <si>
    <t>Мероприятия по проведению ремонтных работ (в т.ч. проектно-изыскательские  работы) муниципальных учреждений</t>
  </si>
  <si>
    <t>2510470150</t>
  </si>
  <si>
    <t>Основное мероприятие «Создание условий для развития и самореализации одаренных детей»</t>
  </si>
  <si>
    <t>2520200000</t>
  </si>
  <si>
    <t xml:space="preserve">003 </t>
  </si>
  <si>
    <t>8.2.2</t>
  </si>
  <si>
    <t>8.2.3</t>
  </si>
  <si>
    <t>2520300000</t>
  </si>
  <si>
    <t>2530220210</t>
  </si>
  <si>
    <t>Пополнение книжного фонда</t>
  </si>
  <si>
    <t>2530220060</t>
  </si>
  <si>
    <t>2530220090</t>
  </si>
  <si>
    <t>8.3.4</t>
  </si>
  <si>
    <t>Основное мероприятие "Обеспечение безопасности обслуживания населения и сохранности библиотечных фондов"</t>
  </si>
  <si>
    <t>2530400000</t>
  </si>
  <si>
    <t>Мероприятия по обеспечению безопасности муниципальных учреждений</t>
  </si>
  <si>
    <t>2530420100</t>
  </si>
  <si>
    <t>Подпрограмма "Молодежная политика"</t>
  </si>
  <si>
    <t>2540000000</t>
  </si>
  <si>
    <t>Основные мероприятия "Мероприятия, содействующие гражданско-патриотическому воспитанию и повышению общественно-значимой активности молодежи"</t>
  </si>
  <si>
    <t>2540100000</t>
  </si>
  <si>
    <t>Проведение мероприятий для детей и молодежи</t>
  </si>
  <si>
    <t>2540120070</t>
  </si>
  <si>
    <t>8.5</t>
  </si>
  <si>
    <t>Подпрограмма "Доступная среда"</t>
  </si>
  <si>
    <t>2550000000</t>
  </si>
  <si>
    <t>Основное мероприятие "Мероприятия по адаптации приорететных объектов социальной инфраструктуры для обеспечения доступности и получения услуг инвалидами и другими маломобильными группами населения"</t>
  </si>
  <si>
    <t>2550100000</t>
  </si>
  <si>
    <t xml:space="preserve">Мероприятия, направленные  на создание беспрепятственного доступа к объектам социальной инфраструктуры инвалидов </t>
  </si>
  <si>
    <t>2550170180</t>
  </si>
  <si>
    <t>Подпрограмма "Реализация государственной национальной политики РФ в Пограничном муниципальном округе"</t>
  </si>
  <si>
    <t>2570000000</t>
  </si>
  <si>
    <t>Основное мероприятие "Укрепление межнациональной и межконфессиональной солидарности среди жителей Пограничного муниципального округа</t>
  </si>
  <si>
    <t>2570100000</t>
  </si>
  <si>
    <t>2570120060</t>
  </si>
  <si>
    <t>9.1.1</t>
  </si>
  <si>
    <t>9.2</t>
  </si>
  <si>
    <t>9.2.1</t>
  </si>
  <si>
    <t>9.3</t>
  </si>
  <si>
    <t>Мероприятия, направленные на модернизацию дошкольного образования</t>
  </si>
  <si>
    <t>2610370120</t>
  </si>
  <si>
    <t>Основное мероприятие «Обеспечение безопасности в муниципальных учреждениях»</t>
  </si>
  <si>
    <t>2610400000</t>
  </si>
  <si>
    <t>2610420100</t>
  </si>
  <si>
    <t>Субвенции на обеспечение питанием детей, обучающихся в муниципальных общеобразовательных учреждениях</t>
  </si>
  <si>
    <t>2620293150</t>
  </si>
  <si>
    <t>Мероприятия, направленные на модернизацию общего образования</t>
  </si>
  <si>
    <t>2620370170</t>
  </si>
  <si>
    <t>Основное мероприятие "Обеспечение безопасности в муниципальных учреждениях"</t>
  </si>
  <si>
    <t>2620400000</t>
  </si>
  <si>
    <t>2620420100</t>
  </si>
  <si>
    <t>Организация отдыха и занятости детей и подростков Пограничного муниципального района</t>
  </si>
  <si>
    <t>2630270110</t>
  </si>
  <si>
    <t>Основное мероприятие "Укрепление материально-технической базы учреждений дополнительного образования"</t>
  </si>
  <si>
    <t>2630300000</t>
  </si>
  <si>
    <t>Мероприятия по проведению ремонтных работ (в т.ч. проектно-изыскательские работы) муниципальных учреждений</t>
  </si>
  <si>
    <t>2630370150</t>
  </si>
  <si>
    <t>Основное мероприятие "Военно-патриотическое воспитание детей и молодежи"</t>
  </si>
  <si>
    <t>2630400000</t>
  </si>
  <si>
    <t>Мероприятия, направленные на военно-патриотическое воспитание детей и молодежи</t>
  </si>
  <si>
    <t>2630420070</t>
  </si>
  <si>
    <t>2630500000</t>
  </si>
  <si>
    <t>Мероприятия по обеспечению безопасности в муниципальных учреждениях</t>
  </si>
  <si>
    <t>2630520100</t>
  </si>
  <si>
    <t>Подпрограмма "Одаренные дети Пограничного муниципального округа"</t>
  </si>
  <si>
    <t>2640000000</t>
  </si>
  <si>
    <t>2640100000</t>
  </si>
  <si>
    <t>Проведение мероприятий, направленных на выявление и развитие одаренных детей</t>
  </si>
  <si>
    <t>2640170140</t>
  </si>
  <si>
    <t>Научно-методические организационно-педагогические мероприятия</t>
  </si>
  <si>
    <t>2690070220</t>
  </si>
  <si>
    <t>Оценка недвижимости, признание прав и регулирование отношений по муниципальной собственности</t>
  </si>
  <si>
    <t>2720120010</t>
  </si>
  <si>
    <t>Меропирятия по землеустройству и землепользованию</t>
  </si>
  <si>
    <t>2790020150</t>
  </si>
  <si>
    <t>Реализация проектов инициативного бюджетирования по направлению "Твой  проект"</t>
  </si>
  <si>
    <t>Организационные, технические и технологические мероприятия по энергосбережению и повышению энергетической эффективности организаций</t>
  </si>
  <si>
    <t>3000120130</t>
  </si>
  <si>
    <t>14</t>
  </si>
  <si>
    <t>14.1</t>
  </si>
  <si>
    <t xml:space="preserve">                                                                                                            Пограничного муниципального округа</t>
  </si>
  <si>
    <t>от 26.02.2021 № 66-МПА</t>
  </si>
  <si>
    <t>Муниципальная программа "Градостроительная деятельность на территории пограничного муниципального округа"</t>
  </si>
  <si>
    <t>3400000000</t>
  </si>
  <si>
    <t>Подпрограмма "Разработка градостроительной документации Пограничного муниципального округа"</t>
  </si>
  <si>
    <t>Основное мероприятие "Обеспечение территорий Пограничного муниципального округа градостроительными документами территориального планирования"</t>
  </si>
  <si>
    <t>3410000000</t>
  </si>
  <si>
    <t>3410100000</t>
  </si>
  <si>
    <t>Мероприятия по разработке градостроительной документации</t>
  </si>
  <si>
    <t>3410140200</t>
  </si>
  <si>
    <t>29001S2360</t>
  </si>
  <si>
    <t>26202R3041</t>
  </si>
  <si>
    <t>Федеральный проект "Современная школа"</t>
  </si>
  <si>
    <t>262E100000</t>
  </si>
  <si>
    <t>262E193140</t>
  </si>
  <si>
    <t>2520270140</t>
  </si>
  <si>
    <t>Мероприятия по созданию единого информационного поля</t>
  </si>
  <si>
    <t>2510500000</t>
  </si>
  <si>
    <t>2510520100</t>
  </si>
  <si>
    <t>Основное мероприятие «Обеспечение безопасности в учреждениях культуры»</t>
  </si>
  <si>
    <t>8.1.4</t>
  </si>
  <si>
    <t>Проведение мероприятий по выявлению и развитию одаренных детей</t>
  </si>
  <si>
    <t>Федеральный проект "Чистая вода"</t>
  </si>
  <si>
    <t>000</t>
  </si>
  <si>
    <t>211F500000</t>
  </si>
  <si>
    <t xml:space="preserve">Федеральный проект "Формирование комфортной городской среды"
</t>
  </si>
  <si>
    <t>310F200000</t>
  </si>
  <si>
    <t xml:space="preserve">Федеральный проект "Успех каждого ребенка"
</t>
  </si>
  <si>
    <t>262E200000</t>
  </si>
  <si>
    <t xml:space="preserve">                                                                                                                 к проекту муниципального правового акта</t>
  </si>
  <si>
    <t xml:space="preserve"> бюджетных ассигнований  по муниципальным программам Пограничного муниципального округа на 2022 год</t>
  </si>
  <si>
    <t>Расходы на проектирование, строительство (реконструкцию) автомобильных дорог общего пользования  населенных пунктов за счет  дорожного фонда Приморского края</t>
  </si>
  <si>
    <t>1900192450</t>
  </si>
  <si>
    <t>Расходы на проектирование, строительство (реконструкцию) автомобильных дорог общего пользования  населенных пунктов за счет  средств местного бюджета</t>
  </si>
  <si>
    <t>19001S2450</t>
  </si>
  <si>
    <t>2110192320</t>
  </si>
  <si>
    <t>Субсидии на  проектирование и (или) строительство, реконструкцию, модернизацию и капитальный ремонт объектов водопроводно-канализационного хозяйства из средств краевого бюджета</t>
  </si>
  <si>
    <t>Субсидии на  проектирование и (или) строительство, реконструкцию, модернизацию и капитальный ремонт объектов водопроводно-канализационного хозяйства из средств местного  бюджета</t>
  </si>
  <si>
    <t>21101S2320</t>
  </si>
  <si>
    <t>211F552432</t>
  </si>
  <si>
    <t xml:space="preserve">Обеспечение детей-сирот, детей, оставшихся без попечения родителей, лиц из числа детей-сирот и детей, оставшихся без попечения родителей жилыми помещениями </t>
  </si>
  <si>
    <t>27401R0820</t>
  </si>
  <si>
    <t>Субсидии на капитальный ремонт зданий муниципальных общеобразовательных организаций из средств краевого  бюджета</t>
  </si>
  <si>
    <t>2620392340</t>
  </si>
  <si>
    <t>Субсидии на капитальный ремонт зданий муниципальных общеобразовательных организаций  из средств местного  бюджета</t>
  </si>
  <si>
    <t>Субвенции на  обеспечение оздоровления и отдыха детей (за исключением организации отдыха детей в каникулярное время)</t>
  </si>
  <si>
    <t>2520400000</t>
  </si>
  <si>
    <t>2520420100</t>
  </si>
  <si>
    <t>8.2.4</t>
  </si>
  <si>
    <t xml:space="preserve">Приобретение музыкальных инструментов и художественного инвентаря для учреждений дополнительного образования детей в сфере культуры за счет средств краевого бюджета </t>
  </si>
  <si>
    <t>2520392480</t>
  </si>
  <si>
    <t xml:space="preserve">Приобретение музыкальных инструментов и художественного инвентаря для учреждений дополнительного образования детей в сфере культуры за счет средств местного бюджета </t>
  </si>
  <si>
    <t>25203S2480</t>
  </si>
  <si>
    <t>2530300000</t>
  </si>
  <si>
    <t>2530370150</t>
  </si>
  <si>
    <t>8.3.3</t>
  </si>
  <si>
    <t>Проведение работ по сохранению объектов культурного наследия за счет средств краевого бюджета</t>
  </si>
  <si>
    <t>2510192490</t>
  </si>
  <si>
    <t>Проведение работ по сохранению объектов культурного наследия за счет средств местного бюджета</t>
  </si>
  <si>
    <t>25101S2490</t>
  </si>
  <si>
    <t>Обеспечение развития и укрепления материально-технической базы муниципальных домов культуры за счет средств краевого бюджета</t>
  </si>
  <si>
    <t>2510492470</t>
  </si>
  <si>
    <t>Обеспечение развития и укрепления материально-технической базы муниципальных домов культуры за счет средств местного бюджета</t>
  </si>
  <si>
    <t>25104S2470</t>
  </si>
  <si>
    <t>25104L4670</t>
  </si>
  <si>
    <t>Развитие сети учреждений культурно-досугового типа (НП)</t>
  </si>
  <si>
    <t>251A155130</t>
  </si>
  <si>
    <t>Развитие спортивной инфраструктуры, находящейся в муниципальной собственности (НП)</t>
  </si>
  <si>
    <t>090P592190</t>
  </si>
  <si>
    <t>Приобретение и поставка спортивного инвентаря, спортивного оборудования и иного имущества для развития массового спорта (НП)</t>
  </si>
  <si>
    <t>090P592230</t>
  </si>
  <si>
    <t xml:space="preserve">Обеспечение развития и укрепления материально-технической базы домов культуры в населенных пунктах с числом жителей до 50 тысяч человек </t>
  </si>
  <si>
    <t xml:space="preserve">    Приложение   10</t>
  </si>
  <si>
    <t>Уборка несанкционированных мест захламления отходами</t>
  </si>
  <si>
    <t>2900120230</t>
  </si>
  <si>
    <t xml:space="preserve">Сбор и вывоз твердых бытовых отходов с общественных мест </t>
  </si>
  <si>
    <t>2900120231</t>
  </si>
  <si>
    <t>Организация общественных работ</t>
  </si>
  <si>
    <t>2900120270</t>
  </si>
  <si>
    <t>Содержание зеленых насаждений</t>
  </si>
  <si>
    <t>2900120290</t>
  </si>
  <si>
    <t>Содержание территорий общего пользования</t>
  </si>
  <si>
    <t>2900120300</t>
  </si>
  <si>
    <t>Организация общественных мероприятий по благоустройству</t>
  </si>
  <si>
    <t>2900120310</t>
  </si>
  <si>
    <t>Расходы на выполнение наказов избирателей на территории Пограничного муниципального округа</t>
  </si>
  <si>
    <t>2900120330</t>
  </si>
  <si>
    <t>Улучшение состояния дворовых и общественных территорий</t>
  </si>
  <si>
    <t>3100120260</t>
  </si>
  <si>
    <t>3</t>
  </si>
  <si>
    <t>Муниципальная программа "Развитие муниципальной службы в Пограничном муниципальном округе"</t>
  </si>
  <si>
    <t>1400000000</t>
  </si>
  <si>
    <t>3.1.1</t>
  </si>
  <si>
    <t>Основное мероприятие "Обеспечение устойчивого развития кадрового потенциала и повышения эффективности муниципальной службы"</t>
  </si>
  <si>
    <t>1400100000</t>
  </si>
  <si>
    <t>1400140040</t>
  </si>
  <si>
    <t>Организация и повышение квалификации и переподготовки муниципальных служащих Администрации Пограничного муниципального округа</t>
  </si>
  <si>
    <t>2</t>
  </si>
  <si>
    <t>2.1.1</t>
  </si>
  <si>
    <t>5.1</t>
  </si>
  <si>
    <t>5.1.2</t>
  </si>
  <si>
    <t>5.2</t>
  </si>
  <si>
    <t>7.1.1</t>
  </si>
  <si>
    <t>7.1.2</t>
  </si>
  <si>
    <t>7.1.3</t>
  </si>
  <si>
    <t>7.1.4</t>
  </si>
  <si>
    <t>7.2.1</t>
  </si>
  <si>
    <t>7.2.2</t>
  </si>
  <si>
    <t>7.2.3</t>
  </si>
  <si>
    <t>7.2.4</t>
  </si>
  <si>
    <t>7.3</t>
  </si>
  <si>
    <t>7.3.1</t>
  </si>
  <si>
    <t>7.3.2</t>
  </si>
  <si>
    <t>7.3.3</t>
  </si>
  <si>
    <t>7.3.4</t>
  </si>
  <si>
    <t>7.4</t>
  </si>
  <si>
    <t>7.4.1</t>
  </si>
  <si>
    <t>7.5</t>
  </si>
  <si>
    <t>7.5.1</t>
  </si>
  <si>
    <t>7.6</t>
  </si>
  <si>
    <t>7.6.1</t>
  </si>
  <si>
    <t>7.6.2</t>
  </si>
  <si>
    <t>7.7</t>
  </si>
  <si>
    <t>7.7.1</t>
  </si>
  <si>
    <t>8.2.5</t>
  </si>
  <si>
    <t>8.2.6</t>
  </si>
  <si>
    <t>8.3.5</t>
  </si>
  <si>
    <t>13.2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</si>
</sst>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7" x14ac:knownFonts="1">
    <font>
      <sz val="10"/>
      <name val="Arial Cyr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family val="2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0"/>
      <color indexed="8"/>
      <name val="Arial Cyr"/>
      <family val="2"/>
      <charset val="204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Arial Cyr"/>
      <family val="2"/>
      <charset val="204"/>
    </font>
    <font>
      <sz val="10"/>
      <color rgb="FF000000"/>
      <name val="Arial"/>
      <family val="2"/>
      <charset val="204"/>
    </font>
    <font>
      <b/>
      <sz val="12"/>
      <name val="Times New Roman"/>
      <family val="1"/>
      <charset val="204"/>
    </font>
    <font>
      <sz val="10"/>
      <color rgb="FF0070C0"/>
      <name val="Arial Cyr"/>
      <family val="2"/>
      <charset val="204"/>
    </font>
    <font>
      <sz val="10"/>
      <name val="Arial Cyr"/>
      <charset val="204"/>
    </font>
    <font>
      <sz val="12"/>
      <name val="Arial Cyr"/>
      <family val="2"/>
      <charset val="204"/>
    </font>
    <font>
      <i/>
      <sz val="10"/>
      <name val="Arial Cyr"/>
      <family val="2"/>
      <charset val="204"/>
    </font>
    <font>
      <b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18">
    <fill>
      <patternFill patternType="none"/>
    </fill>
    <fill>
      <patternFill patternType="gray125"/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</fills>
  <borders count="2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6">
    <xf numFmtId="0" fontId="0" fillId="0" borderId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10" borderId="0" applyNumberFormat="0" applyBorder="0" applyAlignment="0" applyProtection="0"/>
    <xf numFmtId="0" fontId="2" fillId="4" borderId="1" applyNumberFormat="0" applyAlignment="0" applyProtection="0"/>
    <xf numFmtId="0" fontId="3" fillId="11" borderId="2" applyNumberFormat="0" applyAlignment="0" applyProtection="0"/>
    <xf numFmtId="0" fontId="4" fillId="11" borderId="1" applyNumberFormat="0" applyAlignment="0" applyProtection="0"/>
    <xf numFmtId="0" fontId="5" fillId="0" borderId="3" applyNumberFormat="0" applyFill="0" applyAlignment="0" applyProtection="0"/>
    <xf numFmtId="0" fontId="6" fillId="0" borderId="4" applyNumberFormat="0" applyFill="0" applyAlignment="0" applyProtection="0"/>
    <xf numFmtId="0" fontId="7" fillId="0" borderId="5" applyNumberFormat="0" applyFill="0" applyAlignment="0" applyProtection="0"/>
    <xf numFmtId="0" fontId="7" fillId="0" borderId="0" applyNumberFormat="0" applyFill="0" applyBorder="0" applyAlignment="0" applyProtection="0"/>
    <xf numFmtId="0" fontId="8" fillId="0" borderId="6" applyNumberFormat="0" applyFill="0" applyAlignment="0" applyProtection="0"/>
    <xf numFmtId="0" fontId="9" fillId="12" borderId="7" applyNumberFormat="0" applyAlignment="0" applyProtection="0"/>
    <xf numFmtId="0" fontId="10" fillId="0" borderId="0" applyNumberFormat="0" applyFill="0" applyBorder="0" applyAlignment="0" applyProtection="0"/>
    <xf numFmtId="0" fontId="11" fillId="13" borderId="0" applyNumberFormat="0" applyBorder="0" applyAlignment="0" applyProtection="0"/>
    <xf numFmtId="0" fontId="17" fillId="0" borderId="0"/>
    <xf numFmtId="0" fontId="12" fillId="2" borderId="0" applyNumberFormat="0" applyBorder="0" applyAlignment="0" applyProtection="0"/>
    <xf numFmtId="0" fontId="13" fillId="0" borderId="0" applyNumberFormat="0" applyFill="0" applyBorder="0" applyAlignment="0" applyProtection="0"/>
    <xf numFmtId="0" fontId="17" fillId="14" borderId="8" applyNumberFormat="0" applyAlignment="0" applyProtection="0"/>
    <xf numFmtId="0" fontId="14" fillId="0" borderId="9" applyNumberFormat="0" applyFill="0" applyAlignment="0" applyProtection="0"/>
    <xf numFmtId="0" fontId="15" fillId="0" borderId="0" applyNumberFormat="0" applyFill="0" applyBorder="0" applyAlignment="0" applyProtection="0"/>
    <xf numFmtId="0" fontId="16" fillId="3" borderId="0" applyNumberFormat="0" applyBorder="0" applyAlignment="0" applyProtection="0"/>
    <xf numFmtId="49" fontId="28" fillId="0" borderId="16">
      <alignment horizontal="center" vertical="top" shrinkToFit="1"/>
    </xf>
  </cellStyleXfs>
  <cellXfs count="90">
    <xf numFmtId="0" fontId="0" fillId="0" borderId="0" xfId="0"/>
    <xf numFmtId="0" fontId="20" fillId="15" borderId="0" xfId="0" applyFont="1" applyFill="1"/>
    <xf numFmtId="0" fontId="0" fillId="15" borderId="0" xfId="0" applyFont="1" applyFill="1"/>
    <xf numFmtId="0" fontId="24" fillId="0" borderId="0" xfId="0" applyFont="1" applyFill="1" applyBorder="1" applyAlignment="1">
      <alignment horizontal="right"/>
    </xf>
    <xf numFmtId="0" fontId="19" fillId="0" borderId="10" xfId="0" applyFont="1" applyFill="1" applyBorder="1" applyAlignment="1">
      <alignment horizontal="center" vertical="center" wrapText="1"/>
    </xf>
    <xf numFmtId="0" fontId="27" fillId="15" borderId="0" xfId="0" applyFont="1" applyFill="1"/>
    <xf numFmtId="0" fontId="0" fillId="0" borderId="0" xfId="0" applyFont="1" applyFill="1"/>
    <xf numFmtId="0" fontId="19" fillId="0" borderId="0" xfId="0" applyFont="1" applyFill="1" applyBorder="1" applyAlignment="1">
      <alignment horizontal="right"/>
    </xf>
    <xf numFmtId="0" fontId="18" fillId="0" borderId="10" xfId="0" applyFont="1" applyFill="1" applyBorder="1" applyAlignment="1">
      <alignment horizontal="center" vertical="center"/>
    </xf>
    <xf numFmtId="0" fontId="24" fillId="0" borderId="11" xfId="0" applyFont="1" applyFill="1" applyBorder="1" applyAlignment="1">
      <alignment horizontal="right"/>
    </xf>
    <xf numFmtId="0" fontId="24" fillId="0" borderId="12" xfId="0" applyFont="1" applyFill="1" applyBorder="1" applyAlignment="1">
      <alignment horizontal="center" vertical="center" wrapText="1"/>
    </xf>
    <xf numFmtId="0" fontId="24" fillId="0" borderId="13" xfId="0" applyFont="1" applyFill="1" applyBorder="1" applyAlignment="1">
      <alignment horizontal="center" vertical="center" wrapText="1"/>
    </xf>
    <xf numFmtId="0" fontId="23" fillId="0" borderId="0" xfId="0" applyFont="1" applyFill="1" applyAlignment="1">
      <alignment horizontal="center"/>
    </xf>
    <xf numFmtId="4" fontId="18" fillId="16" borderId="10" xfId="0" applyNumberFormat="1" applyFont="1" applyFill="1" applyBorder="1" applyAlignment="1">
      <alignment horizontal="center" vertical="center" shrinkToFit="1"/>
    </xf>
    <xf numFmtId="0" fontId="30" fillId="15" borderId="0" xfId="0" applyFont="1" applyFill="1"/>
    <xf numFmtId="0" fontId="31" fillId="15" borderId="0" xfId="0" applyFont="1" applyFill="1"/>
    <xf numFmtId="49" fontId="18" fillId="16" borderId="10" xfId="0" applyNumberFormat="1" applyFont="1" applyFill="1" applyBorder="1" applyAlignment="1">
      <alignment horizontal="center" vertical="center" shrinkToFit="1"/>
    </xf>
    <xf numFmtId="0" fontId="18" fillId="16" borderId="10" xfId="0" applyFont="1" applyFill="1" applyBorder="1" applyAlignment="1">
      <alignment horizontal="left" vertical="center" wrapText="1"/>
    </xf>
    <xf numFmtId="0" fontId="0" fillId="17" borderId="0" xfId="0" applyFont="1" applyFill="1"/>
    <xf numFmtId="0" fontId="0" fillId="0" borderId="0" xfId="0" applyFont="1" applyFill="1" applyAlignment="1">
      <alignment horizontal="right"/>
    </xf>
    <xf numFmtId="0" fontId="32" fillId="0" borderId="0" xfId="0" applyFont="1" applyFill="1" applyAlignment="1">
      <alignment horizontal="right"/>
    </xf>
    <xf numFmtId="49" fontId="25" fillId="16" borderId="10" xfId="0" applyNumberFormat="1" applyFont="1" applyFill="1" applyBorder="1" applyAlignment="1">
      <alignment horizontal="center" vertical="center"/>
    </xf>
    <xf numFmtId="0" fontId="25" fillId="16" borderId="10" xfId="0" applyFont="1" applyFill="1" applyBorder="1" applyAlignment="1">
      <alignment horizontal="left" vertical="center" wrapText="1"/>
    </xf>
    <xf numFmtId="49" fontId="26" fillId="16" borderId="10" xfId="0" applyNumberFormat="1" applyFont="1" applyFill="1" applyBorder="1" applyAlignment="1">
      <alignment horizontal="center" vertical="center"/>
    </xf>
    <xf numFmtId="4" fontId="26" fillId="16" borderId="10" xfId="0" applyNumberFormat="1" applyFont="1" applyFill="1" applyBorder="1" applyAlignment="1">
      <alignment horizontal="center" vertical="center" shrinkToFit="1"/>
    </xf>
    <xf numFmtId="49" fontId="18" fillId="16" borderId="10" xfId="0" applyNumberFormat="1" applyFont="1" applyFill="1" applyBorder="1" applyAlignment="1">
      <alignment horizontal="center" vertical="center"/>
    </xf>
    <xf numFmtId="4" fontId="25" fillId="16" borderId="10" xfId="0" applyNumberFormat="1" applyFont="1" applyFill="1" applyBorder="1" applyAlignment="1">
      <alignment horizontal="center" vertical="center" shrinkToFit="1"/>
    </xf>
    <xf numFmtId="49" fontId="25" fillId="16" borderId="10" xfId="0" applyNumberFormat="1" applyFont="1" applyFill="1" applyBorder="1" applyAlignment="1">
      <alignment horizontal="left" vertical="center" wrapText="1"/>
    </xf>
    <xf numFmtId="49" fontId="26" fillId="16" borderId="10" xfId="0" applyNumberFormat="1" applyFont="1" applyFill="1" applyBorder="1" applyAlignment="1">
      <alignment horizontal="left" vertical="center" wrapText="1"/>
    </xf>
    <xf numFmtId="49" fontId="18" fillId="16" borderId="10" xfId="0" applyNumberFormat="1" applyFont="1" applyFill="1" applyBorder="1" applyAlignment="1">
      <alignment horizontal="left" vertical="center" wrapText="1"/>
    </xf>
    <xf numFmtId="49" fontId="18" fillId="16" borderId="10" xfId="0" applyNumberFormat="1" applyFont="1" applyFill="1" applyBorder="1" applyAlignment="1">
      <alignment horizontal="center"/>
    </xf>
    <xf numFmtId="0" fontId="18" fillId="16" borderId="10" xfId="0" applyFont="1" applyFill="1" applyBorder="1" applyAlignment="1">
      <alignment vertical="center" wrapText="1"/>
    </xf>
    <xf numFmtId="49" fontId="26" fillId="16" borderId="10" xfId="0" applyNumberFormat="1" applyFont="1" applyFill="1" applyBorder="1" applyAlignment="1">
      <alignment horizontal="center" vertical="center" shrinkToFit="1"/>
    </xf>
    <xf numFmtId="0" fontId="0" fillId="16" borderId="0" xfId="0" applyFont="1" applyFill="1"/>
    <xf numFmtId="49" fontId="0" fillId="16" borderId="10" xfId="0" applyNumberFormat="1" applyFont="1" applyFill="1" applyBorder="1" applyAlignment="1">
      <alignment horizontal="center"/>
    </xf>
    <xf numFmtId="49" fontId="26" fillId="16" borderId="10" xfId="0" applyNumberFormat="1" applyFont="1" applyFill="1" applyBorder="1" applyAlignment="1">
      <alignment horizontal="center"/>
    </xf>
    <xf numFmtId="49" fontId="18" fillId="16" borderId="10" xfId="25" applyFont="1" applyFill="1" applyBorder="1" applyAlignment="1" applyProtection="1">
      <alignment horizontal="center" vertical="center" shrinkToFit="1"/>
    </xf>
    <xf numFmtId="0" fontId="25" fillId="16" borderId="15" xfId="0" applyFont="1" applyFill="1" applyBorder="1" applyAlignment="1">
      <alignment vertical="center" wrapText="1"/>
    </xf>
    <xf numFmtId="0" fontId="26" fillId="16" borderId="13" xfId="0" applyFont="1" applyFill="1" applyBorder="1" applyAlignment="1">
      <alignment vertical="center" wrapText="1"/>
    </xf>
    <xf numFmtId="49" fontId="26" fillId="16" borderId="13" xfId="18" applyNumberFormat="1" applyFont="1" applyFill="1" applyBorder="1" applyAlignment="1">
      <alignment horizontal="center" vertical="center" wrapText="1" shrinkToFit="1"/>
    </xf>
    <xf numFmtId="49" fontId="18" fillId="16" borderId="10" xfId="18" applyNumberFormat="1" applyFont="1" applyFill="1" applyBorder="1" applyAlignment="1">
      <alignment horizontal="center" vertical="center" wrapText="1" shrinkToFit="1"/>
    </xf>
    <xf numFmtId="0" fontId="26" fillId="16" borderId="10" xfId="0" applyFont="1" applyFill="1" applyBorder="1" applyAlignment="1">
      <alignment vertical="center" wrapText="1"/>
    </xf>
    <xf numFmtId="0" fontId="25" fillId="16" borderId="10" xfId="0" applyFont="1" applyFill="1" applyBorder="1" applyAlignment="1">
      <alignment horizontal="left" vertical="center" wrapText="1" shrinkToFit="1"/>
    </xf>
    <xf numFmtId="0" fontId="18" fillId="16" borderId="10" xfId="0" applyFont="1" applyFill="1" applyBorder="1" applyAlignment="1">
      <alignment horizontal="left" vertical="center" wrapText="1" shrinkToFit="1"/>
    </xf>
    <xf numFmtId="0" fontId="18" fillId="16" borderId="10" xfId="0" applyFont="1" applyFill="1" applyBorder="1" applyAlignment="1">
      <alignment vertical="center" wrapText="1" shrinkToFit="1"/>
    </xf>
    <xf numFmtId="49" fontId="25" fillId="16" borderId="10" xfId="0" applyNumberFormat="1" applyFont="1" applyFill="1" applyBorder="1" applyAlignment="1">
      <alignment horizontal="center"/>
    </xf>
    <xf numFmtId="0" fontId="25" fillId="16" borderId="10" xfId="0" applyFont="1" applyFill="1" applyBorder="1" applyAlignment="1">
      <alignment vertical="center" wrapText="1" shrinkToFit="1"/>
    </xf>
    <xf numFmtId="0" fontId="26" fillId="16" borderId="10" xfId="0" applyFont="1" applyFill="1" applyBorder="1" applyAlignment="1">
      <alignment vertical="center" wrapText="1" shrinkToFit="1"/>
    </xf>
    <xf numFmtId="0" fontId="27" fillId="16" borderId="10" xfId="0" applyFont="1" applyFill="1" applyBorder="1"/>
    <xf numFmtId="4" fontId="29" fillId="16" borderId="10" xfId="0" applyNumberFormat="1" applyFont="1" applyFill="1" applyBorder="1" applyAlignment="1">
      <alignment horizontal="right" vertical="top" shrinkToFit="1"/>
    </xf>
    <xf numFmtId="49" fontId="25" fillId="16" borderId="10" xfId="0" applyNumberFormat="1" applyFont="1" applyFill="1" applyBorder="1" applyAlignment="1">
      <alignment horizontal="center" vertical="center" shrinkToFit="1"/>
    </xf>
    <xf numFmtId="4" fontId="0" fillId="16" borderId="14" xfId="0" applyNumberFormat="1" applyFont="1" applyFill="1" applyBorder="1" applyAlignment="1">
      <alignment horizontal="right" vertical="top" shrinkToFit="1"/>
    </xf>
    <xf numFmtId="4" fontId="27" fillId="16" borderId="14" xfId="0" applyNumberFormat="1" applyFont="1" applyFill="1" applyBorder="1" applyAlignment="1">
      <alignment horizontal="right" vertical="top" shrinkToFit="1"/>
    </xf>
    <xf numFmtId="4" fontId="33" fillId="16" borderId="0" xfId="0" applyNumberFormat="1" applyFont="1" applyFill="1" applyBorder="1" applyAlignment="1">
      <alignment horizontal="right" vertical="top" shrinkToFit="1"/>
    </xf>
    <xf numFmtId="4" fontId="33" fillId="16" borderId="14" xfId="0" applyNumberFormat="1" applyFont="1" applyFill="1" applyBorder="1" applyAlignment="1">
      <alignment horizontal="right" vertical="top" shrinkToFit="1"/>
    </xf>
    <xf numFmtId="4" fontId="0" fillId="16" borderId="0" xfId="0" applyNumberFormat="1" applyFont="1" applyFill="1" applyBorder="1" applyAlignment="1">
      <alignment horizontal="right" vertical="top" shrinkToFit="1"/>
    </xf>
    <xf numFmtId="4" fontId="18" fillId="16" borderId="0" xfId="0" applyNumberFormat="1" applyFont="1" applyFill="1" applyBorder="1" applyAlignment="1">
      <alignment horizontal="center" vertical="center" shrinkToFit="1"/>
    </xf>
    <xf numFmtId="4" fontId="26" fillId="16" borderId="0" xfId="0" applyNumberFormat="1" applyFont="1" applyFill="1" applyBorder="1" applyAlignment="1">
      <alignment horizontal="center" vertical="center" shrinkToFit="1"/>
    </xf>
    <xf numFmtId="0" fontId="29" fillId="16" borderId="10" xfId="0" applyFont="1" applyFill="1" applyBorder="1" applyAlignment="1">
      <alignment horizontal="left"/>
    </xf>
    <xf numFmtId="0" fontId="29" fillId="16" borderId="10" xfId="0" applyFont="1" applyFill="1" applyBorder="1" applyAlignment="1">
      <alignment horizontal="right"/>
    </xf>
    <xf numFmtId="4" fontId="0" fillId="17" borderId="0" xfId="0" applyNumberFormat="1" applyFont="1" applyFill="1"/>
    <xf numFmtId="0" fontId="27" fillId="17" borderId="0" xfId="0" applyFont="1" applyFill="1"/>
    <xf numFmtId="0" fontId="25" fillId="16" borderId="10" xfId="0" applyFont="1" applyFill="1" applyBorder="1" applyAlignment="1">
      <alignment vertical="center" wrapText="1"/>
    </xf>
    <xf numFmtId="0" fontId="26" fillId="16" borderId="10" xfId="0" applyFont="1" applyFill="1" applyBorder="1" applyAlignment="1">
      <alignment horizontal="left" vertical="center" wrapText="1"/>
    </xf>
    <xf numFmtId="0" fontId="26" fillId="16" borderId="10" xfId="0" applyFont="1" applyFill="1" applyBorder="1" applyAlignment="1">
      <alignment horizontal="left" wrapText="1" shrinkToFit="1"/>
    </xf>
    <xf numFmtId="49" fontId="26" fillId="16" borderId="10" xfId="25" applyFont="1" applyFill="1" applyBorder="1" applyAlignment="1" applyProtection="1">
      <alignment horizontal="center" vertical="center" shrinkToFit="1"/>
    </xf>
    <xf numFmtId="0" fontId="26" fillId="16" borderId="10" xfId="0" applyFont="1" applyFill="1" applyBorder="1" applyAlignment="1">
      <alignment horizontal="left" wrapText="1"/>
    </xf>
    <xf numFmtId="4" fontId="34" fillId="16" borderId="10" xfId="0" applyNumberFormat="1" applyFont="1" applyFill="1" applyBorder="1" applyAlignment="1">
      <alignment horizontal="center" vertical="center" shrinkToFit="1"/>
    </xf>
    <xf numFmtId="4" fontId="35" fillId="16" borderId="10" xfId="0" applyNumberFormat="1" applyFont="1" applyFill="1" applyBorder="1" applyAlignment="1">
      <alignment horizontal="center" vertical="center" shrinkToFit="1"/>
    </xf>
    <xf numFmtId="4" fontId="36" fillId="16" borderId="10" xfId="0" applyNumberFormat="1" applyFont="1" applyFill="1" applyBorder="1" applyAlignment="1">
      <alignment horizontal="center" vertical="center" shrinkToFit="1"/>
    </xf>
    <xf numFmtId="4" fontId="36" fillId="16" borderId="17" xfId="0" applyNumberFormat="1" applyFont="1" applyFill="1" applyBorder="1" applyAlignment="1">
      <alignment horizontal="center" vertical="center" shrinkToFit="1"/>
    </xf>
    <xf numFmtId="4" fontId="34" fillId="16" borderId="17" xfId="0" applyNumberFormat="1" applyFont="1" applyFill="1" applyBorder="1" applyAlignment="1">
      <alignment horizontal="center" vertical="center" shrinkToFit="1"/>
    </xf>
    <xf numFmtId="4" fontId="36" fillId="16" borderId="19" xfId="0" applyNumberFormat="1" applyFont="1" applyFill="1" applyBorder="1" applyAlignment="1">
      <alignment horizontal="center" vertical="center" shrinkToFit="1"/>
    </xf>
    <xf numFmtId="4" fontId="36" fillId="16" borderId="18" xfId="0" applyNumberFormat="1" applyFont="1" applyFill="1" applyBorder="1" applyAlignment="1">
      <alignment horizontal="center" vertical="center" shrinkToFit="1"/>
    </xf>
    <xf numFmtId="4" fontId="36" fillId="16" borderId="21" xfId="0" applyNumberFormat="1" applyFont="1" applyFill="1" applyBorder="1" applyAlignment="1">
      <alignment horizontal="center" vertical="center" shrinkToFit="1"/>
    </xf>
    <xf numFmtId="4" fontId="36" fillId="16" borderId="22" xfId="0" applyNumberFormat="1" applyFont="1" applyFill="1" applyBorder="1" applyAlignment="1">
      <alignment horizontal="center" vertical="center" shrinkToFit="1"/>
    </xf>
    <xf numFmtId="4" fontId="35" fillId="16" borderId="20" xfId="0" applyNumberFormat="1" applyFont="1" applyFill="1" applyBorder="1" applyAlignment="1">
      <alignment horizontal="center" vertical="center" shrinkToFit="1"/>
    </xf>
    <xf numFmtId="4" fontId="36" fillId="16" borderId="20" xfId="0" applyNumberFormat="1" applyFont="1" applyFill="1" applyBorder="1" applyAlignment="1">
      <alignment horizontal="center" vertical="center" shrinkToFit="1"/>
    </xf>
    <xf numFmtId="4" fontId="0" fillId="16" borderId="14" xfId="0" applyNumberFormat="1" applyFill="1" applyBorder="1" applyAlignment="1">
      <alignment horizontal="right" vertical="top" shrinkToFit="1"/>
    </xf>
    <xf numFmtId="0" fontId="0" fillId="15" borderId="0" xfId="0" applyFill="1"/>
    <xf numFmtId="0" fontId="0" fillId="17" borderId="0" xfId="0" applyFill="1"/>
    <xf numFmtId="4" fontId="27" fillId="16" borderId="0" xfId="0" applyNumberFormat="1" applyFont="1" applyFill="1" applyAlignment="1">
      <alignment horizontal="right" vertical="top" shrinkToFit="1"/>
    </xf>
    <xf numFmtId="4" fontId="25" fillId="16" borderId="17" xfId="0" applyNumberFormat="1" applyFont="1" applyFill="1" applyBorder="1" applyAlignment="1">
      <alignment horizontal="center" vertical="center" shrinkToFit="1"/>
    </xf>
    <xf numFmtId="4" fontId="33" fillId="16" borderId="0" xfId="0" applyNumberFormat="1" applyFont="1" applyFill="1" applyAlignment="1">
      <alignment horizontal="right" vertical="top" shrinkToFit="1"/>
    </xf>
    <xf numFmtId="4" fontId="26" fillId="16" borderId="17" xfId="0" applyNumberFormat="1" applyFont="1" applyFill="1" applyBorder="1" applyAlignment="1">
      <alignment horizontal="center" vertical="center" shrinkToFit="1"/>
    </xf>
    <xf numFmtId="4" fontId="0" fillId="16" borderId="0" xfId="0" applyNumberFormat="1" applyFill="1" applyAlignment="1">
      <alignment horizontal="right" vertical="top" shrinkToFit="1"/>
    </xf>
    <xf numFmtId="4" fontId="18" fillId="16" borderId="17" xfId="0" applyNumberFormat="1" applyFont="1" applyFill="1" applyBorder="1" applyAlignment="1">
      <alignment horizontal="center" vertical="center" shrinkToFit="1"/>
    </xf>
    <xf numFmtId="0" fontId="23" fillId="0" borderId="0" xfId="0" applyFont="1" applyFill="1" applyBorder="1" applyAlignment="1">
      <alignment horizontal="center" wrapText="1"/>
    </xf>
    <xf numFmtId="0" fontId="21" fillId="0" borderId="0" xfId="18" applyFont="1" applyFill="1" applyBorder="1" applyAlignment="1">
      <alignment horizontal="right"/>
    </xf>
    <xf numFmtId="0" fontId="22" fillId="0" borderId="0" xfId="0" applyFont="1" applyFill="1" applyBorder="1" applyAlignment="1">
      <alignment horizontal="center"/>
    </xf>
  </cellXfs>
  <cellStyles count="26">
    <cellStyle name="ex69" xfId="25" xr:uid="{00000000-0005-0000-0000-000000000000}"/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Обычный_Приложение 6, 7 раздел подраздел" xfId="18" xr:uid="{00000000-0005-0000-0000-000013000000}"/>
    <cellStyle name="Плохой" xfId="19" builtinId="27" customBuiltin="1"/>
    <cellStyle name="Пояснение" xfId="20" builtinId="53" customBuiltin="1"/>
    <cellStyle name="Примечание" xfId="21" builtinId="10" customBuiltin="1"/>
    <cellStyle name="Связанная ячейка" xfId="22" builtinId="24" customBuiltin="1"/>
    <cellStyle name="Текст предупреждения" xfId="23" builtinId="11" customBuiltin="1"/>
    <cellStyle name="Хороший" xfId="24" builtinId="26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C3C3C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04"/>
  <sheetViews>
    <sheetView tabSelected="1" topLeftCell="A181" zoomScaleNormal="100" workbookViewId="0">
      <selection activeCell="B192" sqref="B192"/>
    </sheetView>
  </sheetViews>
  <sheetFormatPr defaultRowHeight="12.75" outlineLevelRow="1" x14ac:dyDescent="0.2"/>
  <cols>
    <col min="1" max="1" width="7.140625" style="6" customWidth="1"/>
    <col min="2" max="2" width="66.28515625" style="6" customWidth="1"/>
    <col min="3" max="3" width="7.7109375" style="6" customWidth="1"/>
    <col min="4" max="4" width="12.28515625" style="6" customWidth="1"/>
    <col min="5" max="10" width="0" style="6" hidden="1" customWidth="1"/>
    <col min="11" max="11" width="13.7109375" style="6" customWidth="1"/>
    <col min="12" max="12" width="0.5703125" style="2" customWidth="1"/>
    <col min="13" max="13" width="12.28515625" style="2" bestFit="1" customWidth="1"/>
    <col min="14" max="16384" width="9.140625" style="2"/>
  </cols>
  <sheetData>
    <row r="1" spans="1:14" ht="18.75" x14ac:dyDescent="0.3">
      <c r="B1" s="2"/>
      <c r="K1" s="12"/>
    </row>
    <row r="2" spans="1:14" ht="18.75" customHeight="1" x14ac:dyDescent="0.25">
      <c r="B2" s="19"/>
      <c r="C2" s="20"/>
      <c r="D2" s="88" t="s">
        <v>390</v>
      </c>
      <c r="E2" s="88"/>
      <c r="F2" s="88"/>
      <c r="G2" s="88"/>
      <c r="H2" s="88"/>
      <c r="I2" s="88"/>
      <c r="J2" s="88"/>
      <c r="K2" s="88"/>
      <c r="L2" s="20"/>
    </row>
    <row r="3" spans="1:14" ht="18.75" customHeight="1" x14ac:dyDescent="0.25">
      <c r="B3" s="88" t="s">
        <v>347</v>
      </c>
      <c r="C3" s="88"/>
      <c r="D3" s="88"/>
      <c r="E3" s="88"/>
      <c r="F3" s="88"/>
      <c r="G3" s="88"/>
      <c r="H3" s="88"/>
      <c r="I3" s="88"/>
      <c r="J3" s="88"/>
      <c r="K3" s="88"/>
      <c r="L3" s="20"/>
    </row>
    <row r="4" spans="1:14" ht="17.25" customHeight="1" x14ac:dyDescent="0.25">
      <c r="B4" s="88" t="s">
        <v>318</v>
      </c>
      <c r="C4" s="88"/>
      <c r="D4" s="88"/>
      <c r="E4" s="88"/>
      <c r="F4" s="88"/>
      <c r="G4" s="88"/>
      <c r="H4" s="88"/>
      <c r="I4" s="88"/>
      <c r="J4" s="88"/>
      <c r="K4" s="88"/>
      <c r="L4" s="88"/>
    </row>
    <row r="5" spans="1:14" ht="15.75" hidden="1" x14ac:dyDescent="0.25">
      <c r="B5" s="19"/>
      <c r="C5" s="88" t="s">
        <v>319</v>
      </c>
      <c r="D5" s="88"/>
      <c r="E5" s="88"/>
      <c r="F5" s="88"/>
      <c r="G5" s="88"/>
      <c r="H5" s="88"/>
      <c r="I5" s="88"/>
      <c r="J5" s="88"/>
      <c r="K5" s="88"/>
      <c r="L5" s="20"/>
    </row>
    <row r="6" spans="1:14" ht="18.75" x14ac:dyDescent="0.3">
      <c r="B6" s="2"/>
      <c r="K6" s="12"/>
    </row>
    <row r="8" spans="1:14" s="1" customFormat="1" ht="20.25" customHeight="1" x14ac:dyDescent="0.3">
      <c r="A8" s="89" t="s">
        <v>69</v>
      </c>
      <c r="B8" s="89"/>
      <c r="C8" s="89"/>
      <c r="D8" s="89"/>
      <c r="E8" s="89"/>
      <c r="F8" s="89"/>
      <c r="G8" s="89"/>
      <c r="H8" s="89"/>
      <c r="I8" s="89"/>
      <c r="J8" s="89"/>
      <c r="K8" s="89"/>
    </row>
    <row r="9" spans="1:14" ht="37.5" customHeight="1" x14ac:dyDescent="0.3">
      <c r="A9" s="87" t="s">
        <v>348</v>
      </c>
      <c r="B9" s="87"/>
      <c r="C9" s="87"/>
      <c r="D9" s="87"/>
      <c r="E9" s="87"/>
      <c r="F9" s="87"/>
      <c r="G9" s="87"/>
      <c r="H9" s="87"/>
      <c r="I9" s="87"/>
      <c r="J9" s="87"/>
      <c r="K9" s="87"/>
    </row>
    <row r="10" spans="1:14" x14ac:dyDescent="0.2">
      <c r="B10" s="3"/>
      <c r="C10" s="3"/>
      <c r="D10" s="3"/>
      <c r="E10" s="9"/>
      <c r="F10" s="9"/>
      <c r="G10" s="9"/>
      <c r="H10" s="9"/>
      <c r="I10" s="9"/>
      <c r="J10" s="9"/>
      <c r="K10" s="7" t="s">
        <v>119</v>
      </c>
    </row>
    <row r="11" spans="1:14" ht="32.25" customHeight="1" x14ac:dyDescent="0.2">
      <c r="A11" s="8" t="s">
        <v>70</v>
      </c>
      <c r="B11" s="4" t="s">
        <v>71</v>
      </c>
      <c r="C11" s="4" t="s">
        <v>72</v>
      </c>
      <c r="D11" s="4" t="s">
        <v>0</v>
      </c>
      <c r="E11" s="10" t="s">
        <v>73</v>
      </c>
      <c r="F11" s="11" t="s">
        <v>73</v>
      </c>
      <c r="G11" s="11" t="s">
        <v>73</v>
      </c>
      <c r="H11" s="11" t="s">
        <v>73</v>
      </c>
      <c r="I11" s="11" t="s">
        <v>73</v>
      </c>
      <c r="J11" s="11" t="s">
        <v>73</v>
      </c>
      <c r="K11" s="4" t="s">
        <v>197</v>
      </c>
    </row>
    <row r="12" spans="1:14" ht="31.5" customHeight="1" outlineLevel="1" x14ac:dyDescent="0.2">
      <c r="A12" s="21">
        <v>1</v>
      </c>
      <c r="B12" s="22" t="s">
        <v>120</v>
      </c>
      <c r="C12" s="16"/>
      <c r="D12" s="50" t="s">
        <v>42</v>
      </c>
      <c r="E12" s="51"/>
      <c r="F12" s="51"/>
      <c r="G12" s="51"/>
      <c r="H12" s="51"/>
      <c r="I12" s="51"/>
      <c r="J12" s="51"/>
      <c r="K12" s="67">
        <f>K13</f>
        <v>3865250</v>
      </c>
      <c r="M12" s="18"/>
      <c r="N12" s="18"/>
    </row>
    <row r="13" spans="1:14" ht="28.5" customHeight="1" outlineLevel="1" x14ac:dyDescent="0.2">
      <c r="A13" s="23" t="s">
        <v>176</v>
      </c>
      <c r="B13" s="41" t="s">
        <v>74</v>
      </c>
      <c r="C13" s="32"/>
      <c r="D13" s="32" t="s">
        <v>75</v>
      </c>
      <c r="E13" s="51"/>
      <c r="F13" s="51"/>
      <c r="G13" s="51"/>
      <c r="H13" s="51"/>
      <c r="I13" s="51"/>
      <c r="J13" s="51"/>
      <c r="K13" s="68">
        <f>K16+K14+K15+K17+K18+K19</f>
        <v>3865250</v>
      </c>
      <c r="M13" s="18"/>
      <c r="N13" s="18"/>
    </row>
    <row r="14" spans="1:14" ht="28.5" customHeight="1" outlineLevel="1" x14ac:dyDescent="0.2">
      <c r="A14" s="23"/>
      <c r="B14" s="17" t="s">
        <v>220</v>
      </c>
      <c r="C14" s="16" t="s">
        <v>66</v>
      </c>
      <c r="D14" s="16" t="s">
        <v>221</v>
      </c>
      <c r="E14" s="51"/>
      <c r="F14" s="51"/>
      <c r="G14" s="51"/>
      <c r="H14" s="51"/>
      <c r="I14" s="51"/>
      <c r="J14" s="51"/>
      <c r="K14" s="69">
        <v>440000</v>
      </c>
      <c r="M14" s="18"/>
      <c r="N14" s="18"/>
    </row>
    <row r="15" spans="1:14" ht="28.5" customHeight="1" outlineLevel="1" x14ac:dyDescent="0.2">
      <c r="A15" s="23"/>
      <c r="B15" s="17" t="s">
        <v>220</v>
      </c>
      <c r="C15" s="16" t="s">
        <v>67</v>
      </c>
      <c r="D15" s="16" t="s">
        <v>221</v>
      </c>
      <c r="E15" s="51"/>
      <c r="F15" s="51"/>
      <c r="G15" s="51"/>
      <c r="H15" s="51"/>
      <c r="I15" s="51"/>
      <c r="J15" s="51"/>
      <c r="K15" s="69">
        <v>520000</v>
      </c>
      <c r="M15" s="18"/>
      <c r="N15" s="18"/>
    </row>
    <row r="16" spans="1:14" ht="28.5" customHeight="1" outlineLevel="1" x14ac:dyDescent="0.2">
      <c r="A16" s="23"/>
      <c r="B16" s="17" t="s">
        <v>222</v>
      </c>
      <c r="C16" s="16" t="s">
        <v>66</v>
      </c>
      <c r="D16" s="16" t="s">
        <v>223</v>
      </c>
      <c r="E16" s="51"/>
      <c r="F16" s="51"/>
      <c r="G16" s="51"/>
      <c r="H16" s="51"/>
      <c r="I16" s="51"/>
      <c r="J16" s="51"/>
      <c r="K16" s="69">
        <v>72000</v>
      </c>
      <c r="M16" s="18"/>
      <c r="N16" s="18"/>
    </row>
    <row r="17" spans="1:15" ht="28.5" customHeight="1" outlineLevel="1" x14ac:dyDescent="0.2">
      <c r="A17" s="23"/>
      <c r="B17" s="17" t="s">
        <v>222</v>
      </c>
      <c r="C17" s="16" t="s">
        <v>67</v>
      </c>
      <c r="D17" s="16" t="s">
        <v>223</v>
      </c>
      <c r="E17" s="51"/>
      <c r="F17" s="51"/>
      <c r="G17" s="51"/>
      <c r="H17" s="51"/>
      <c r="I17" s="51"/>
      <c r="J17" s="51"/>
      <c r="K17" s="69">
        <v>20000</v>
      </c>
      <c r="M17" s="18"/>
      <c r="N17" s="18"/>
    </row>
    <row r="18" spans="1:15" ht="28.5" customHeight="1" outlineLevel="1" x14ac:dyDescent="0.2">
      <c r="A18" s="23"/>
      <c r="B18" s="17" t="s">
        <v>385</v>
      </c>
      <c r="C18" s="16" t="s">
        <v>66</v>
      </c>
      <c r="D18" s="16" t="s">
        <v>386</v>
      </c>
      <c r="E18" s="55"/>
      <c r="F18" s="51"/>
      <c r="G18" s="51"/>
      <c r="H18" s="51"/>
      <c r="I18" s="51"/>
      <c r="J18" s="51"/>
      <c r="K18" s="70">
        <v>2133250</v>
      </c>
      <c r="M18" s="18"/>
      <c r="N18" s="18"/>
    </row>
    <row r="19" spans="1:15" ht="33" customHeight="1" outlineLevel="1" x14ac:dyDescent="0.2">
      <c r="A19" s="23"/>
      <c r="B19" s="17" t="s">
        <v>387</v>
      </c>
      <c r="C19" s="16" t="s">
        <v>66</v>
      </c>
      <c r="D19" s="16" t="s">
        <v>388</v>
      </c>
      <c r="E19" s="55"/>
      <c r="F19" s="51"/>
      <c r="G19" s="51"/>
      <c r="H19" s="51"/>
      <c r="I19" s="51"/>
      <c r="J19" s="51"/>
      <c r="K19" s="70">
        <v>680000</v>
      </c>
      <c r="M19" s="18"/>
      <c r="N19" s="18"/>
    </row>
    <row r="20" spans="1:15" s="79" customFormat="1" ht="29.25" customHeight="1" outlineLevel="1" x14ac:dyDescent="0.2">
      <c r="A20" s="21" t="s">
        <v>415</v>
      </c>
      <c r="B20" s="62" t="s">
        <v>408</v>
      </c>
      <c r="C20" s="50"/>
      <c r="D20" s="50" t="s">
        <v>409</v>
      </c>
      <c r="E20" s="81"/>
      <c r="F20" s="52"/>
      <c r="G20" s="52"/>
      <c r="H20" s="52"/>
      <c r="I20" s="52"/>
      <c r="J20" s="52"/>
      <c r="K20" s="82">
        <f>K21</f>
        <v>200000</v>
      </c>
      <c r="M20" s="80"/>
      <c r="N20" s="80"/>
    </row>
    <row r="21" spans="1:15" s="79" customFormat="1" ht="29.25" customHeight="1" outlineLevel="1" x14ac:dyDescent="0.2">
      <c r="A21" s="23" t="s">
        <v>416</v>
      </c>
      <c r="B21" s="41" t="s">
        <v>411</v>
      </c>
      <c r="C21" s="32"/>
      <c r="D21" s="32" t="s">
        <v>412</v>
      </c>
      <c r="E21" s="83"/>
      <c r="F21" s="54"/>
      <c r="G21" s="54"/>
      <c r="H21" s="54"/>
      <c r="I21" s="54"/>
      <c r="J21" s="54"/>
      <c r="K21" s="84">
        <f>K22</f>
        <v>200000</v>
      </c>
      <c r="M21" s="80"/>
      <c r="N21" s="80"/>
    </row>
    <row r="22" spans="1:15" s="79" customFormat="1" ht="29.25" customHeight="1" outlineLevel="1" x14ac:dyDescent="0.2">
      <c r="A22" s="25"/>
      <c r="B22" s="31" t="s">
        <v>414</v>
      </c>
      <c r="C22" s="16" t="s">
        <v>66</v>
      </c>
      <c r="D22" s="16" t="s">
        <v>413</v>
      </c>
      <c r="E22" s="85"/>
      <c r="F22" s="78"/>
      <c r="G22" s="78"/>
      <c r="H22" s="78"/>
      <c r="I22" s="78"/>
      <c r="J22" s="78"/>
      <c r="K22" s="86">
        <v>200000</v>
      </c>
      <c r="M22" s="80"/>
      <c r="N22" s="80"/>
    </row>
    <row r="23" spans="1:15" s="6" customFormat="1" ht="44.25" customHeight="1" outlineLevel="1" x14ac:dyDescent="0.2">
      <c r="A23" s="21" t="s">
        <v>407</v>
      </c>
      <c r="B23" s="62" t="s">
        <v>126</v>
      </c>
      <c r="C23" s="50"/>
      <c r="D23" s="50" t="s">
        <v>121</v>
      </c>
      <c r="E23" s="26" t="e">
        <f>E24</f>
        <v>#REF!</v>
      </c>
      <c r="F23" s="51"/>
      <c r="G23" s="51"/>
      <c r="H23" s="51"/>
      <c r="I23" s="51"/>
      <c r="J23" s="51"/>
      <c r="K23" s="71">
        <f>K24</f>
        <v>1505000</v>
      </c>
      <c r="M23" s="33"/>
      <c r="N23" s="33"/>
    </row>
    <row r="24" spans="1:15" s="6" customFormat="1" ht="39.75" customHeight="1" outlineLevel="1" x14ac:dyDescent="0.2">
      <c r="A24" s="23" t="s">
        <v>410</v>
      </c>
      <c r="B24" s="63" t="s">
        <v>122</v>
      </c>
      <c r="C24" s="32"/>
      <c r="D24" s="32" t="s">
        <v>123</v>
      </c>
      <c r="E24" s="24" t="e">
        <f>E25+#REF!</f>
        <v>#REF!</v>
      </c>
      <c r="F24" s="51"/>
      <c r="G24" s="51"/>
      <c r="H24" s="51"/>
      <c r="I24" s="51"/>
      <c r="J24" s="51"/>
      <c r="K24" s="72">
        <f>K25</f>
        <v>1505000</v>
      </c>
      <c r="M24" s="33"/>
      <c r="N24" s="33"/>
    </row>
    <row r="25" spans="1:15" s="6" customFormat="1" ht="39.75" customHeight="1" outlineLevel="1" x14ac:dyDescent="0.2">
      <c r="A25" s="25"/>
      <c r="B25" s="17" t="s">
        <v>124</v>
      </c>
      <c r="C25" s="16" t="s">
        <v>66</v>
      </c>
      <c r="D25" s="16" t="s">
        <v>125</v>
      </c>
      <c r="E25" s="13">
        <v>1912.51</v>
      </c>
      <c r="F25" s="51"/>
      <c r="G25" s="51"/>
      <c r="H25" s="51"/>
      <c r="I25" s="51"/>
      <c r="J25" s="51"/>
      <c r="K25" s="73">
        <v>1505000</v>
      </c>
      <c r="M25" s="33"/>
      <c r="N25" s="33"/>
    </row>
    <row r="26" spans="1:15" ht="32.25" customHeight="1" outlineLevel="1" x14ac:dyDescent="0.2">
      <c r="A26" s="21" t="s">
        <v>201</v>
      </c>
      <c r="B26" s="22" t="s">
        <v>127</v>
      </c>
      <c r="C26" s="50"/>
      <c r="D26" s="50" t="s">
        <v>8</v>
      </c>
      <c r="E26" s="51"/>
      <c r="F26" s="51"/>
      <c r="G26" s="51"/>
      <c r="H26" s="51"/>
      <c r="I26" s="51"/>
      <c r="J26" s="51"/>
      <c r="K26" s="67">
        <f>K27</f>
        <v>262251692.64000002</v>
      </c>
      <c r="M26" s="18"/>
      <c r="N26" s="18"/>
    </row>
    <row r="27" spans="1:15" ht="32.25" customHeight="1" outlineLevel="1" x14ac:dyDescent="0.2">
      <c r="A27" s="23" t="s">
        <v>177</v>
      </c>
      <c r="B27" s="63" t="s">
        <v>76</v>
      </c>
      <c r="C27" s="32"/>
      <c r="D27" s="32" t="s">
        <v>77</v>
      </c>
      <c r="E27" s="51"/>
      <c r="F27" s="51"/>
      <c r="G27" s="51"/>
      <c r="H27" s="51"/>
      <c r="I27" s="51"/>
      <c r="J27" s="51"/>
      <c r="K27" s="68">
        <f>K28+K30+K29</f>
        <v>262251692.64000002</v>
      </c>
      <c r="M27" s="18"/>
      <c r="N27" s="18"/>
    </row>
    <row r="28" spans="1:15" ht="18" customHeight="1" outlineLevel="1" x14ac:dyDescent="0.2">
      <c r="A28" s="25"/>
      <c r="B28" s="17" t="s">
        <v>78</v>
      </c>
      <c r="C28" s="16" t="s">
        <v>66</v>
      </c>
      <c r="D28" s="16" t="s">
        <v>9</v>
      </c>
      <c r="E28" s="51"/>
      <c r="F28" s="51"/>
      <c r="G28" s="51"/>
      <c r="H28" s="51"/>
      <c r="I28" s="51"/>
      <c r="J28" s="51"/>
      <c r="K28" s="69">
        <v>33676600</v>
      </c>
      <c r="M28" s="18"/>
      <c r="N28" s="18"/>
    </row>
    <row r="29" spans="1:15" ht="56.25" customHeight="1" outlineLevel="1" x14ac:dyDescent="0.2">
      <c r="A29" s="25"/>
      <c r="B29" s="17" t="s">
        <v>349</v>
      </c>
      <c r="C29" s="16" t="s">
        <v>66</v>
      </c>
      <c r="D29" s="16" t="s">
        <v>350</v>
      </c>
      <c r="E29" s="51"/>
      <c r="F29" s="51"/>
      <c r="G29" s="51"/>
      <c r="H29" s="51"/>
      <c r="I29" s="51"/>
      <c r="J29" s="51"/>
      <c r="K29" s="69">
        <v>226746491.90000001</v>
      </c>
      <c r="M29" s="18"/>
      <c r="N29" s="18"/>
    </row>
    <row r="30" spans="1:15" ht="51.75" customHeight="1" outlineLevel="1" x14ac:dyDescent="0.2">
      <c r="A30" s="25"/>
      <c r="B30" s="17" t="s">
        <v>351</v>
      </c>
      <c r="C30" s="16" t="s">
        <v>66</v>
      </c>
      <c r="D30" s="16" t="s">
        <v>352</v>
      </c>
      <c r="E30" s="51"/>
      <c r="F30" s="51"/>
      <c r="G30" s="51"/>
      <c r="H30" s="51"/>
      <c r="I30" s="51"/>
      <c r="J30" s="51"/>
      <c r="K30" s="69">
        <v>1828600.74</v>
      </c>
      <c r="M30" s="18"/>
      <c r="N30" s="18"/>
    </row>
    <row r="31" spans="1:15" ht="40.5" customHeight="1" outlineLevel="1" x14ac:dyDescent="0.2">
      <c r="A31" s="21" t="s">
        <v>202</v>
      </c>
      <c r="B31" s="27" t="s">
        <v>128</v>
      </c>
      <c r="C31" s="50"/>
      <c r="D31" s="50" t="s">
        <v>10</v>
      </c>
      <c r="E31" s="51"/>
      <c r="F31" s="51"/>
      <c r="G31" s="51"/>
      <c r="H31" s="51"/>
      <c r="I31" s="51"/>
      <c r="J31" s="51"/>
      <c r="K31" s="67">
        <f>K40+K32</f>
        <v>65688027.469999999</v>
      </c>
      <c r="M31" s="18"/>
      <c r="N31" s="18"/>
      <c r="O31" s="14"/>
    </row>
    <row r="32" spans="1:15" ht="28.5" customHeight="1" outlineLevel="1" x14ac:dyDescent="0.2">
      <c r="A32" s="25" t="s">
        <v>417</v>
      </c>
      <c r="B32" s="29" t="s">
        <v>129</v>
      </c>
      <c r="C32" s="16"/>
      <c r="D32" s="16" t="s">
        <v>11</v>
      </c>
      <c r="E32" s="51"/>
      <c r="F32" s="51"/>
      <c r="G32" s="51"/>
      <c r="H32" s="51"/>
      <c r="I32" s="51"/>
      <c r="J32" s="51"/>
      <c r="K32" s="69">
        <f>K33</f>
        <v>64241388.039999999</v>
      </c>
      <c r="M32" s="18"/>
      <c r="N32" s="18"/>
    </row>
    <row r="33" spans="1:14" ht="33" customHeight="1" outlineLevel="1" x14ac:dyDescent="0.2">
      <c r="A33" s="23" t="s">
        <v>224</v>
      </c>
      <c r="B33" s="28" t="s">
        <v>80</v>
      </c>
      <c r="C33" s="32"/>
      <c r="D33" s="32" t="s">
        <v>81</v>
      </c>
      <c r="E33" s="51"/>
      <c r="F33" s="51"/>
      <c r="G33" s="51"/>
      <c r="H33" s="51"/>
      <c r="I33" s="51"/>
      <c r="J33" s="51"/>
      <c r="K33" s="68">
        <f>K35+K34+K39+K36+K37</f>
        <v>64241388.039999999</v>
      </c>
      <c r="M33" s="18"/>
      <c r="N33" s="18"/>
    </row>
    <row r="34" spans="1:14" ht="33" customHeight="1" outlineLevel="1" x14ac:dyDescent="0.2">
      <c r="A34" s="23"/>
      <c r="B34" s="29" t="s">
        <v>54</v>
      </c>
      <c r="C34" s="16" t="s">
        <v>66</v>
      </c>
      <c r="D34" s="16" t="s">
        <v>48</v>
      </c>
      <c r="E34" s="51"/>
      <c r="F34" s="51"/>
      <c r="G34" s="51"/>
      <c r="H34" s="51"/>
      <c r="I34" s="51"/>
      <c r="J34" s="51"/>
      <c r="K34" s="69">
        <v>5280000</v>
      </c>
      <c r="M34" s="18"/>
      <c r="N34" s="18"/>
    </row>
    <row r="35" spans="1:14" ht="28.5" customHeight="1" outlineLevel="1" x14ac:dyDescent="0.2">
      <c r="A35" s="21"/>
      <c r="B35" s="31" t="s">
        <v>130</v>
      </c>
      <c r="C35" s="16" t="s">
        <v>66</v>
      </c>
      <c r="D35" s="16" t="s">
        <v>118</v>
      </c>
      <c r="E35" s="51"/>
      <c r="F35" s="51"/>
      <c r="G35" s="51"/>
      <c r="H35" s="51"/>
      <c r="I35" s="51"/>
      <c r="J35" s="51"/>
      <c r="K35" s="69">
        <v>370000</v>
      </c>
      <c r="M35" s="18"/>
      <c r="N35" s="18"/>
    </row>
    <row r="36" spans="1:14" ht="47.25" customHeight="1" outlineLevel="1" x14ac:dyDescent="0.2">
      <c r="A36" s="21"/>
      <c r="B36" s="31" t="s">
        <v>354</v>
      </c>
      <c r="C36" s="16" t="s">
        <v>66</v>
      </c>
      <c r="D36" s="16" t="s">
        <v>353</v>
      </c>
      <c r="E36" s="51"/>
      <c r="F36" s="51"/>
      <c r="G36" s="51"/>
      <c r="H36" s="51"/>
      <c r="I36" s="51"/>
      <c r="J36" s="51"/>
      <c r="K36" s="69">
        <v>28009997.420000002</v>
      </c>
      <c r="M36" s="18"/>
      <c r="N36" s="18"/>
    </row>
    <row r="37" spans="1:14" ht="47.25" customHeight="1" outlineLevel="1" x14ac:dyDescent="0.2">
      <c r="A37" s="21"/>
      <c r="B37" s="31" t="s">
        <v>355</v>
      </c>
      <c r="C37" s="16" t="s">
        <v>66</v>
      </c>
      <c r="D37" s="16" t="s">
        <v>356</v>
      </c>
      <c r="E37" s="51"/>
      <c r="F37" s="51"/>
      <c r="G37" s="51"/>
      <c r="H37" s="51"/>
      <c r="I37" s="51"/>
      <c r="J37" s="51"/>
      <c r="K37" s="69">
        <v>866288.58</v>
      </c>
      <c r="M37" s="18"/>
      <c r="N37" s="18"/>
    </row>
    <row r="38" spans="1:14" ht="28.5" customHeight="1" outlineLevel="1" x14ac:dyDescent="0.2">
      <c r="A38" s="23" t="s">
        <v>418</v>
      </c>
      <c r="B38" s="41" t="s">
        <v>340</v>
      </c>
      <c r="C38" s="32" t="s">
        <v>341</v>
      </c>
      <c r="D38" s="32" t="s">
        <v>342</v>
      </c>
      <c r="E38" s="54"/>
      <c r="F38" s="54"/>
      <c r="G38" s="54"/>
      <c r="H38" s="54"/>
      <c r="I38" s="54"/>
      <c r="J38" s="54"/>
      <c r="K38" s="68">
        <f>K39</f>
        <v>29715102.039999999</v>
      </c>
      <c r="M38" s="18"/>
      <c r="N38" s="18"/>
    </row>
    <row r="39" spans="1:14" ht="28.5" customHeight="1" outlineLevel="1" x14ac:dyDescent="0.2">
      <c r="A39" s="21"/>
      <c r="B39" s="31" t="s">
        <v>206</v>
      </c>
      <c r="C39" s="16" t="s">
        <v>66</v>
      </c>
      <c r="D39" s="16" t="s">
        <v>357</v>
      </c>
      <c r="E39" s="51"/>
      <c r="F39" s="51"/>
      <c r="G39" s="51"/>
      <c r="H39" s="51"/>
      <c r="I39" s="51"/>
      <c r="J39" s="51"/>
      <c r="K39" s="69">
        <v>29715102.039999999</v>
      </c>
      <c r="M39" s="18"/>
      <c r="N39" s="18"/>
    </row>
    <row r="40" spans="1:14" ht="45" customHeight="1" outlineLevel="1" x14ac:dyDescent="0.2">
      <c r="A40" s="25" t="s">
        <v>419</v>
      </c>
      <c r="B40" s="29" t="s">
        <v>131</v>
      </c>
      <c r="C40" s="16"/>
      <c r="D40" s="16" t="s">
        <v>49</v>
      </c>
      <c r="E40" s="51"/>
      <c r="F40" s="51"/>
      <c r="G40" s="51"/>
      <c r="H40" s="51"/>
      <c r="I40" s="51"/>
      <c r="J40" s="51"/>
      <c r="K40" s="69">
        <f>K42+K41</f>
        <v>1446639.43</v>
      </c>
      <c r="M40" s="18"/>
      <c r="N40" s="18"/>
    </row>
    <row r="41" spans="1:14" ht="33" customHeight="1" outlineLevel="1" x14ac:dyDescent="0.2">
      <c r="A41" s="25"/>
      <c r="B41" s="29" t="s">
        <v>207</v>
      </c>
      <c r="C41" s="16" t="s">
        <v>66</v>
      </c>
      <c r="D41" s="16" t="s">
        <v>208</v>
      </c>
      <c r="E41" s="51"/>
      <c r="F41" s="51"/>
      <c r="G41" s="51"/>
      <c r="H41" s="51"/>
      <c r="I41" s="51"/>
      <c r="J41" s="51"/>
      <c r="K41" s="69">
        <v>1403240.25</v>
      </c>
      <c r="M41" s="18"/>
      <c r="N41" s="18"/>
    </row>
    <row r="42" spans="1:14" ht="23.25" customHeight="1" outlineLevel="1" x14ac:dyDescent="0.2">
      <c r="A42" s="30"/>
      <c r="B42" s="29" t="s">
        <v>132</v>
      </c>
      <c r="C42" s="16" t="s">
        <v>66</v>
      </c>
      <c r="D42" s="16" t="s">
        <v>133</v>
      </c>
      <c r="E42" s="51"/>
      <c r="F42" s="51"/>
      <c r="G42" s="51"/>
      <c r="H42" s="51"/>
      <c r="I42" s="51"/>
      <c r="J42" s="51"/>
      <c r="K42" s="69">
        <v>43399.18</v>
      </c>
      <c r="M42" s="18"/>
      <c r="N42" s="18"/>
    </row>
    <row r="43" spans="1:14" ht="33" customHeight="1" outlineLevel="1" x14ac:dyDescent="0.2">
      <c r="A43" s="21" t="s">
        <v>203</v>
      </c>
      <c r="B43" s="62" t="s">
        <v>134</v>
      </c>
      <c r="C43" s="50"/>
      <c r="D43" s="50" t="s">
        <v>6</v>
      </c>
      <c r="E43" s="51"/>
      <c r="F43" s="51"/>
      <c r="G43" s="51"/>
      <c r="H43" s="51"/>
      <c r="I43" s="51"/>
      <c r="J43" s="51"/>
      <c r="K43" s="67">
        <f>K46+K44</f>
        <v>8811420</v>
      </c>
      <c r="M43" s="18"/>
      <c r="N43" s="18"/>
    </row>
    <row r="44" spans="1:14" ht="18" customHeight="1" outlineLevel="1" x14ac:dyDescent="0.2">
      <c r="A44" s="25" t="s">
        <v>225</v>
      </c>
      <c r="B44" s="31" t="s">
        <v>136</v>
      </c>
      <c r="C44" s="16"/>
      <c r="D44" s="16" t="s">
        <v>137</v>
      </c>
      <c r="E44" s="51"/>
      <c r="F44" s="51"/>
      <c r="G44" s="51"/>
      <c r="H44" s="51"/>
      <c r="I44" s="51"/>
      <c r="J44" s="51"/>
      <c r="K44" s="69">
        <f>K45</f>
        <v>5179800</v>
      </c>
      <c r="M44" s="18"/>
      <c r="N44" s="18"/>
    </row>
    <row r="45" spans="1:14" ht="33" customHeight="1" outlineLevel="1" x14ac:dyDescent="0.2">
      <c r="A45" s="21"/>
      <c r="B45" s="31" t="s">
        <v>138</v>
      </c>
      <c r="C45" s="16" t="s">
        <v>66</v>
      </c>
      <c r="D45" s="16" t="s">
        <v>139</v>
      </c>
      <c r="E45" s="51"/>
      <c r="F45" s="51"/>
      <c r="G45" s="51"/>
      <c r="H45" s="51"/>
      <c r="I45" s="51"/>
      <c r="J45" s="51"/>
      <c r="K45" s="69">
        <v>5179800</v>
      </c>
      <c r="M45" s="18"/>
      <c r="N45" s="18"/>
    </row>
    <row r="46" spans="1:14" ht="29.85" customHeight="1" outlineLevel="1" x14ac:dyDescent="0.2">
      <c r="A46" s="25" t="s">
        <v>178</v>
      </c>
      <c r="B46" s="17" t="s">
        <v>135</v>
      </c>
      <c r="C46" s="16"/>
      <c r="D46" s="16" t="s">
        <v>59</v>
      </c>
      <c r="E46" s="51"/>
      <c r="F46" s="51"/>
      <c r="G46" s="51"/>
      <c r="H46" s="51"/>
      <c r="I46" s="51"/>
      <c r="J46" s="51"/>
      <c r="K46" s="69">
        <f>K47</f>
        <v>3631620</v>
      </c>
      <c r="M46" s="18"/>
      <c r="N46" s="18"/>
    </row>
    <row r="47" spans="1:14" ht="27.75" customHeight="1" outlineLevel="1" x14ac:dyDescent="0.2">
      <c r="A47" s="25"/>
      <c r="B47" s="17" t="s">
        <v>3</v>
      </c>
      <c r="C47" s="16" t="s">
        <v>66</v>
      </c>
      <c r="D47" s="16" t="s">
        <v>60</v>
      </c>
      <c r="E47" s="51"/>
      <c r="F47" s="51"/>
      <c r="G47" s="51"/>
      <c r="H47" s="51"/>
      <c r="I47" s="51"/>
      <c r="J47" s="51"/>
      <c r="K47" s="69">
        <v>3631620</v>
      </c>
      <c r="M47" s="18"/>
      <c r="N47" s="18"/>
    </row>
    <row r="48" spans="1:14" ht="36" customHeight="1" outlineLevel="1" x14ac:dyDescent="0.2">
      <c r="A48" s="21" t="s">
        <v>204</v>
      </c>
      <c r="B48" s="27" t="s">
        <v>140</v>
      </c>
      <c r="C48" s="50"/>
      <c r="D48" s="50" t="s">
        <v>28</v>
      </c>
      <c r="E48" s="51"/>
      <c r="F48" s="51"/>
      <c r="G48" s="51"/>
      <c r="H48" s="51"/>
      <c r="I48" s="51"/>
      <c r="J48" s="51"/>
      <c r="K48" s="67">
        <f>K49+K67+K77+K94+K88+K91+K100</f>
        <v>139142953.64999998</v>
      </c>
      <c r="M48" s="18"/>
      <c r="N48" s="18"/>
    </row>
    <row r="49" spans="1:14" ht="27.75" customHeight="1" outlineLevel="1" x14ac:dyDescent="0.2">
      <c r="A49" s="25" t="s">
        <v>79</v>
      </c>
      <c r="B49" s="31" t="s">
        <v>34</v>
      </c>
      <c r="C49" s="16"/>
      <c r="D49" s="16" t="s">
        <v>85</v>
      </c>
      <c r="E49" s="51"/>
      <c r="F49" s="51"/>
      <c r="G49" s="51"/>
      <c r="H49" s="51"/>
      <c r="I49" s="51"/>
      <c r="J49" s="51"/>
      <c r="K49" s="69">
        <f>K50+K59+K57+K65</f>
        <v>101430373.84999999</v>
      </c>
      <c r="M49" s="18"/>
      <c r="N49" s="18"/>
    </row>
    <row r="50" spans="1:14" ht="21.75" customHeight="1" outlineLevel="1" x14ac:dyDescent="0.2">
      <c r="A50" s="23" t="s">
        <v>420</v>
      </c>
      <c r="B50" s="28" t="s">
        <v>86</v>
      </c>
      <c r="C50" s="32"/>
      <c r="D50" s="32" t="s">
        <v>87</v>
      </c>
      <c r="E50" s="51"/>
      <c r="F50" s="51"/>
      <c r="G50" s="51"/>
      <c r="H50" s="51"/>
      <c r="I50" s="51"/>
      <c r="J50" s="51"/>
      <c r="K50" s="68">
        <f>K51+K52+K53+K56+K55+K54</f>
        <v>55221770</v>
      </c>
      <c r="L50" s="18"/>
      <c r="M50" s="18"/>
      <c r="N50" s="18"/>
    </row>
    <row r="51" spans="1:14" ht="27.75" customHeight="1" outlineLevel="1" x14ac:dyDescent="0.2">
      <c r="A51" s="25"/>
      <c r="B51" s="31" t="s">
        <v>35</v>
      </c>
      <c r="C51" s="16" t="s">
        <v>68</v>
      </c>
      <c r="D51" s="16" t="s">
        <v>36</v>
      </c>
      <c r="E51" s="51"/>
      <c r="F51" s="51"/>
      <c r="G51" s="51"/>
      <c r="H51" s="51"/>
      <c r="I51" s="51"/>
      <c r="J51" s="51"/>
      <c r="K51" s="69">
        <v>7952150</v>
      </c>
      <c r="M51" s="18"/>
      <c r="N51" s="18"/>
    </row>
    <row r="52" spans="1:14" ht="27.75" customHeight="1" outlineLevel="1" x14ac:dyDescent="0.2">
      <c r="A52" s="25"/>
      <c r="B52" s="31" t="s">
        <v>141</v>
      </c>
      <c r="C52" s="16" t="s">
        <v>68</v>
      </c>
      <c r="D52" s="16" t="s">
        <v>142</v>
      </c>
      <c r="E52" s="51"/>
      <c r="F52" s="51"/>
      <c r="G52" s="51"/>
      <c r="H52" s="51"/>
      <c r="I52" s="51"/>
      <c r="J52" s="51"/>
      <c r="K52" s="69">
        <v>8986950</v>
      </c>
      <c r="M52" s="18"/>
      <c r="N52" s="18"/>
    </row>
    <row r="53" spans="1:14" ht="27.75" customHeight="1" outlineLevel="1" x14ac:dyDescent="0.2">
      <c r="A53" s="25"/>
      <c r="B53" s="31" t="s">
        <v>143</v>
      </c>
      <c r="C53" s="16" t="s">
        <v>68</v>
      </c>
      <c r="D53" s="16" t="s">
        <v>144</v>
      </c>
      <c r="E53" s="51"/>
      <c r="F53" s="51"/>
      <c r="G53" s="51"/>
      <c r="H53" s="51"/>
      <c r="I53" s="51"/>
      <c r="J53" s="51"/>
      <c r="K53" s="69">
        <v>5293170</v>
      </c>
      <c r="M53" s="18"/>
      <c r="N53" s="18"/>
    </row>
    <row r="54" spans="1:14" ht="27.75" customHeight="1" outlineLevel="1" x14ac:dyDescent="0.2">
      <c r="A54" s="25"/>
      <c r="B54" s="31" t="s">
        <v>231</v>
      </c>
      <c r="C54" s="16" t="s">
        <v>68</v>
      </c>
      <c r="D54" s="16" t="s">
        <v>232</v>
      </c>
      <c r="E54" s="51"/>
      <c r="F54" s="51"/>
      <c r="G54" s="51"/>
      <c r="H54" s="51"/>
      <c r="I54" s="51"/>
      <c r="J54" s="51"/>
      <c r="K54" s="69">
        <v>1140000</v>
      </c>
      <c r="M54" s="18"/>
      <c r="N54" s="18"/>
    </row>
    <row r="55" spans="1:14" ht="27.75" customHeight="1" outlineLevel="1" x14ac:dyDescent="0.2">
      <c r="A55" s="25"/>
      <c r="B55" s="31" t="s">
        <v>374</v>
      </c>
      <c r="C55" s="16" t="s">
        <v>68</v>
      </c>
      <c r="D55" s="16" t="s">
        <v>375</v>
      </c>
      <c r="E55" s="51"/>
      <c r="F55" s="51"/>
      <c r="G55" s="51"/>
      <c r="H55" s="51"/>
      <c r="I55" s="51"/>
      <c r="J55" s="51"/>
      <c r="K55" s="69">
        <v>30894015</v>
      </c>
      <c r="M55" s="18"/>
      <c r="N55" s="18"/>
    </row>
    <row r="56" spans="1:14" ht="28.5" customHeight="1" outlineLevel="1" x14ac:dyDescent="0.2">
      <c r="A56" s="25"/>
      <c r="B56" s="31" t="s">
        <v>376</v>
      </c>
      <c r="C56" s="16" t="s">
        <v>68</v>
      </c>
      <c r="D56" s="16" t="s">
        <v>377</v>
      </c>
      <c r="E56" s="51"/>
      <c r="F56" s="51"/>
      <c r="G56" s="51"/>
      <c r="H56" s="51"/>
      <c r="I56" s="51"/>
      <c r="J56" s="51"/>
      <c r="K56" s="69">
        <v>955485</v>
      </c>
      <c r="M56" s="18"/>
      <c r="N56" s="18"/>
    </row>
    <row r="57" spans="1:14" ht="43.5" customHeight="1" outlineLevel="1" x14ac:dyDescent="0.2">
      <c r="A57" s="23" t="s">
        <v>421</v>
      </c>
      <c r="B57" s="41" t="s">
        <v>237</v>
      </c>
      <c r="C57" s="16"/>
      <c r="D57" s="32" t="s">
        <v>234</v>
      </c>
      <c r="E57" s="54"/>
      <c r="F57" s="54"/>
      <c r="G57" s="54"/>
      <c r="H57" s="54"/>
      <c r="I57" s="54"/>
      <c r="J57" s="54"/>
      <c r="K57" s="68">
        <f>K58</f>
        <v>1636000</v>
      </c>
      <c r="M57" s="18"/>
      <c r="N57" s="18"/>
    </row>
    <row r="58" spans="1:14" ht="28.5" customHeight="1" outlineLevel="1" x14ac:dyDescent="0.2">
      <c r="A58" s="25"/>
      <c r="B58" s="31" t="s">
        <v>235</v>
      </c>
      <c r="C58" s="16" t="s">
        <v>68</v>
      </c>
      <c r="D58" s="16" t="s">
        <v>236</v>
      </c>
      <c r="E58" s="51"/>
      <c r="F58" s="51"/>
      <c r="G58" s="51"/>
      <c r="H58" s="51"/>
      <c r="I58" s="51"/>
      <c r="J58" s="51"/>
      <c r="K58" s="69">
        <v>1636000</v>
      </c>
      <c r="M58" s="18"/>
      <c r="N58" s="18"/>
    </row>
    <row r="59" spans="1:14" ht="31.5" customHeight="1" outlineLevel="1" x14ac:dyDescent="0.2">
      <c r="A59" s="23" t="s">
        <v>422</v>
      </c>
      <c r="B59" s="41" t="s">
        <v>146</v>
      </c>
      <c r="C59" s="32"/>
      <c r="D59" s="32" t="s">
        <v>145</v>
      </c>
      <c r="E59" s="54"/>
      <c r="F59" s="54"/>
      <c r="G59" s="54"/>
      <c r="H59" s="54"/>
      <c r="I59" s="54"/>
      <c r="J59" s="54"/>
      <c r="K59" s="68">
        <f>K60+K61+K62+K63+K64</f>
        <v>43323343.850000001</v>
      </c>
      <c r="M59" s="18"/>
      <c r="N59" s="18"/>
    </row>
    <row r="60" spans="1:14" ht="31.5" customHeight="1" outlineLevel="1" x14ac:dyDescent="0.2">
      <c r="A60" s="23"/>
      <c r="B60" s="31" t="s">
        <v>238</v>
      </c>
      <c r="C60" s="16" t="s">
        <v>68</v>
      </c>
      <c r="D60" s="16" t="s">
        <v>239</v>
      </c>
      <c r="E60" s="54"/>
      <c r="F60" s="54"/>
      <c r="G60" s="54"/>
      <c r="H60" s="54"/>
      <c r="I60" s="54"/>
      <c r="J60" s="54"/>
      <c r="K60" s="69">
        <v>160000</v>
      </c>
      <c r="M60" s="18"/>
      <c r="N60" s="18"/>
    </row>
    <row r="61" spans="1:14" ht="39" customHeight="1" outlineLevel="1" x14ac:dyDescent="0.2">
      <c r="A61" s="23"/>
      <c r="B61" s="31" t="s">
        <v>378</v>
      </c>
      <c r="C61" s="16" t="s">
        <v>68</v>
      </c>
      <c r="D61" s="16" t="s">
        <v>379</v>
      </c>
      <c r="E61" s="54"/>
      <c r="F61" s="54"/>
      <c r="G61" s="54"/>
      <c r="H61" s="54"/>
      <c r="I61" s="54"/>
      <c r="J61" s="54"/>
      <c r="K61" s="69">
        <v>5849694.6399999997</v>
      </c>
      <c r="M61" s="18"/>
      <c r="N61" s="18"/>
    </row>
    <row r="62" spans="1:14" ht="31.5" customHeight="1" outlineLevel="1" x14ac:dyDescent="0.2">
      <c r="A62" s="23"/>
      <c r="B62" s="31" t="s">
        <v>380</v>
      </c>
      <c r="C62" s="16" t="s">
        <v>68</v>
      </c>
      <c r="D62" s="16" t="s">
        <v>381</v>
      </c>
      <c r="E62" s="54"/>
      <c r="F62" s="54"/>
      <c r="G62" s="54"/>
      <c r="H62" s="54"/>
      <c r="I62" s="54"/>
      <c r="J62" s="54"/>
      <c r="K62" s="69">
        <v>180918.39</v>
      </c>
      <c r="M62" s="18"/>
      <c r="N62" s="18"/>
    </row>
    <row r="63" spans="1:14" ht="41.25" customHeight="1" outlineLevel="1" x14ac:dyDescent="0.2">
      <c r="A63" s="23"/>
      <c r="B63" s="31" t="s">
        <v>389</v>
      </c>
      <c r="C63" s="16" t="s">
        <v>68</v>
      </c>
      <c r="D63" s="16" t="s">
        <v>382</v>
      </c>
      <c r="E63" s="54"/>
      <c r="F63" s="54"/>
      <c r="G63" s="54"/>
      <c r="H63" s="54"/>
      <c r="I63" s="54"/>
      <c r="J63" s="54"/>
      <c r="K63" s="69">
        <v>1963594.53</v>
      </c>
      <c r="M63" s="18"/>
      <c r="N63" s="18"/>
    </row>
    <row r="64" spans="1:14" ht="27.75" customHeight="1" outlineLevel="1" x14ac:dyDescent="0.2">
      <c r="A64" s="23"/>
      <c r="B64" s="31" t="s">
        <v>383</v>
      </c>
      <c r="C64" s="16" t="s">
        <v>68</v>
      </c>
      <c r="D64" s="16" t="s">
        <v>384</v>
      </c>
      <c r="E64" s="54"/>
      <c r="F64" s="54"/>
      <c r="G64" s="54"/>
      <c r="H64" s="54"/>
      <c r="I64" s="54"/>
      <c r="J64" s="54"/>
      <c r="K64" s="69">
        <v>35169136.289999999</v>
      </c>
      <c r="M64" s="18"/>
      <c r="N64" s="18"/>
    </row>
    <row r="65" spans="1:14" ht="25.5" customHeight="1" outlineLevel="1" x14ac:dyDescent="0.2">
      <c r="A65" s="23" t="s">
        <v>423</v>
      </c>
      <c r="B65" s="41" t="s">
        <v>337</v>
      </c>
      <c r="C65" s="32"/>
      <c r="D65" s="32" t="s">
        <v>335</v>
      </c>
      <c r="E65" s="54"/>
      <c r="F65" s="54"/>
      <c r="G65" s="54"/>
      <c r="H65" s="54"/>
      <c r="I65" s="54"/>
      <c r="J65" s="54"/>
      <c r="K65" s="68">
        <f>K66</f>
        <v>1249260</v>
      </c>
      <c r="M65" s="18"/>
      <c r="N65" s="18"/>
    </row>
    <row r="66" spans="1:14" ht="18.75" customHeight="1" outlineLevel="1" x14ac:dyDescent="0.2">
      <c r="A66" s="25"/>
      <c r="B66" s="31" t="s">
        <v>300</v>
      </c>
      <c r="C66" s="16" t="s">
        <v>68</v>
      </c>
      <c r="D66" s="16" t="s">
        <v>336</v>
      </c>
      <c r="E66" s="51"/>
      <c r="F66" s="51"/>
      <c r="G66" s="51"/>
      <c r="H66" s="51"/>
      <c r="I66" s="51"/>
      <c r="J66" s="51"/>
      <c r="K66" s="69">
        <v>1249260</v>
      </c>
      <c r="M66" s="18"/>
      <c r="N66" s="18"/>
    </row>
    <row r="67" spans="1:14" ht="27.75" customHeight="1" outlineLevel="1" x14ac:dyDescent="0.2">
      <c r="A67" s="25" t="s">
        <v>179</v>
      </c>
      <c r="B67" s="31" t="s">
        <v>50</v>
      </c>
      <c r="C67" s="16"/>
      <c r="D67" s="16" t="s">
        <v>88</v>
      </c>
      <c r="E67" s="51"/>
      <c r="F67" s="51"/>
      <c r="G67" s="51"/>
      <c r="H67" s="51"/>
      <c r="I67" s="51"/>
      <c r="J67" s="51"/>
      <c r="K67" s="69">
        <f>K68+K70+K72+K75</f>
        <v>11928089.800000001</v>
      </c>
      <c r="M67" s="18"/>
      <c r="N67" s="18"/>
    </row>
    <row r="68" spans="1:14" ht="27.75" customHeight="1" outlineLevel="1" x14ac:dyDescent="0.2">
      <c r="A68" s="23" t="s">
        <v>424</v>
      </c>
      <c r="B68" s="28" t="s">
        <v>89</v>
      </c>
      <c r="C68" s="32"/>
      <c r="D68" s="32" t="s">
        <v>90</v>
      </c>
      <c r="E68" s="51"/>
      <c r="F68" s="51"/>
      <c r="G68" s="51"/>
      <c r="H68" s="51"/>
      <c r="I68" s="51"/>
      <c r="J68" s="51"/>
      <c r="K68" s="68">
        <f>K69</f>
        <v>10489230</v>
      </c>
      <c r="M68" s="18"/>
      <c r="N68" s="18"/>
    </row>
    <row r="69" spans="1:14" ht="27.75" customHeight="1" outlineLevel="1" x14ac:dyDescent="0.2">
      <c r="A69" s="25"/>
      <c r="B69" s="31" t="s">
        <v>29</v>
      </c>
      <c r="C69" s="16" t="s">
        <v>68</v>
      </c>
      <c r="D69" s="16" t="s">
        <v>30</v>
      </c>
      <c r="E69" s="51"/>
      <c r="F69" s="51"/>
      <c r="G69" s="51"/>
      <c r="H69" s="51"/>
      <c r="I69" s="51"/>
      <c r="J69" s="51"/>
      <c r="K69" s="69">
        <v>10489230</v>
      </c>
      <c r="M69" s="18"/>
      <c r="N69" s="18"/>
    </row>
    <row r="70" spans="1:14" ht="27.75" customHeight="1" outlineLevel="1" x14ac:dyDescent="0.2">
      <c r="A70" s="25" t="s">
        <v>425</v>
      </c>
      <c r="B70" s="41" t="s">
        <v>240</v>
      </c>
      <c r="C70" s="32"/>
      <c r="D70" s="32" t="s">
        <v>241</v>
      </c>
      <c r="E70" s="51"/>
      <c r="F70" s="51"/>
      <c r="G70" s="51"/>
      <c r="H70" s="51"/>
      <c r="I70" s="51"/>
      <c r="J70" s="51"/>
      <c r="K70" s="68">
        <f>K71</f>
        <v>125000</v>
      </c>
      <c r="M70" s="18"/>
      <c r="N70" s="18"/>
    </row>
    <row r="71" spans="1:14" ht="27.75" customHeight="1" outlineLevel="1" x14ac:dyDescent="0.2">
      <c r="A71" s="25"/>
      <c r="B71" s="31" t="s">
        <v>339</v>
      </c>
      <c r="C71" s="16" t="s">
        <v>242</v>
      </c>
      <c r="D71" s="16" t="s">
        <v>333</v>
      </c>
      <c r="E71" s="51"/>
      <c r="F71" s="51"/>
      <c r="G71" s="51"/>
      <c r="H71" s="51"/>
      <c r="I71" s="51"/>
      <c r="J71" s="51"/>
      <c r="K71" s="69">
        <v>125000</v>
      </c>
      <c r="M71" s="18"/>
      <c r="N71" s="18"/>
    </row>
    <row r="72" spans="1:14" ht="27.75" customHeight="1" outlineLevel="1" x14ac:dyDescent="0.2">
      <c r="A72" s="25" t="s">
        <v>426</v>
      </c>
      <c r="B72" s="41" t="s">
        <v>147</v>
      </c>
      <c r="C72" s="32"/>
      <c r="D72" s="32" t="s">
        <v>245</v>
      </c>
      <c r="E72" s="51"/>
      <c r="F72" s="51"/>
      <c r="G72" s="51"/>
      <c r="H72" s="51"/>
      <c r="I72" s="51"/>
      <c r="J72" s="51"/>
      <c r="K72" s="68">
        <f>K73+K74</f>
        <v>1288659.8</v>
      </c>
      <c r="M72" s="18"/>
      <c r="N72" s="18"/>
    </row>
    <row r="73" spans="1:14" ht="43.5" customHeight="1" outlineLevel="1" x14ac:dyDescent="0.2">
      <c r="A73" s="25"/>
      <c r="B73" s="31" t="s">
        <v>367</v>
      </c>
      <c r="C73" s="16" t="s">
        <v>68</v>
      </c>
      <c r="D73" s="16" t="s">
        <v>368</v>
      </c>
      <c r="E73" s="51"/>
      <c r="F73" s="51"/>
      <c r="G73" s="51"/>
      <c r="H73" s="51"/>
      <c r="I73" s="51"/>
      <c r="J73" s="51"/>
      <c r="K73" s="69">
        <v>1250000</v>
      </c>
      <c r="M73" s="18"/>
      <c r="N73" s="18"/>
    </row>
    <row r="74" spans="1:14" ht="43.5" customHeight="1" outlineLevel="1" x14ac:dyDescent="0.2">
      <c r="A74" s="25"/>
      <c r="B74" s="31" t="s">
        <v>369</v>
      </c>
      <c r="C74" s="16" t="s">
        <v>68</v>
      </c>
      <c r="D74" s="16" t="s">
        <v>370</v>
      </c>
      <c r="E74" s="51"/>
      <c r="F74" s="51"/>
      <c r="G74" s="51"/>
      <c r="H74" s="51"/>
      <c r="I74" s="51"/>
      <c r="J74" s="51"/>
      <c r="K74" s="69">
        <v>38659.800000000003</v>
      </c>
      <c r="M74" s="18"/>
      <c r="N74" s="18"/>
    </row>
    <row r="75" spans="1:14" ht="27.75" customHeight="1" outlineLevel="1" x14ac:dyDescent="0.2">
      <c r="A75" s="25" t="s">
        <v>427</v>
      </c>
      <c r="B75" s="41" t="s">
        <v>337</v>
      </c>
      <c r="C75" s="32"/>
      <c r="D75" s="32" t="s">
        <v>364</v>
      </c>
      <c r="E75" s="54"/>
      <c r="F75" s="54"/>
      <c r="G75" s="54"/>
      <c r="H75" s="54"/>
      <c r="I75" s="54"/>
      <c r="J75" s="54"/>
      <c r="K75" s="68">
        <f>K76</f>
        <v>25200</v>
      </c>
      <c r="M75" s="18"/>
      <c r="N75" s="18"/>
    </row>
    <row r="76" spans="1:14" ht="27.75" customHeight="1" outlineLevel="1" x14ac:dyDescent="0.2">
      <c r="A76" s="25"/>
      <c r="B76" s="31" t="s">
        <v>300</v>
      </c>
      <c r="C76" s="16" t="s">
        <v>68</v>
      </c>
      <c r="D76" s="16" t="s">
        <v>365</v>
      </c>
      <c r="E76" s="51"/>
      <c r="F76" s="51"/>
      <c r="G76" s="51"/>
      <c r="H76" s="51"/>
      <c r="I76" s="51"/>
      <c r="J76" s="51"/>
      <c r="K76" s="69">
        <v>25200</v>
      </c>
      <c r="M76" s="18"/>
      <c r="N76" s="18"/>
    </row>
    <row r="77" spans="1:14" ht="27.75" customHeight="1" outlineLevel="1" x14ac:dyDescent="0.2">
      <c r="A77" s="25" t="s">
        <v>428</v>
      </c>
      <c r="B77" s="31" t="s">
        <v>37</v>
      </c>
      <c r="C77" s="16" t="s">
        <v>68</v>
      </c>
      <c r="D77" s="16" t="s">
        <v>38</v>
      </c>
      <c r="E77" s="51"/>
      <c r="F77" s="51"/>
      <c r="G77" s="51"/>
      <c r="H77" s="51"/>
      <c r="I77" s="51"/>
      <c r="J77" s="51"/>
      <c r="K77" s="69">
        <f>K78+K80+K86+K84</f>
        <v>11183010</v>
      </c>
      <c r="M77" s="18"/>
      <c r="N77" s="18"/>
    </row>
    <row r="78" spans="1:14" ht="27.75" customHeight="1" outlineLevel="1" x14ac:dyDescent="0.2">
      <c r="A78" s="23" t="s">
        <v>429</v>
      </c>
      <c r="B78" s="28" t="s">
        <v>91</v>
      </c>
      <c r="C78" s="32"/>
      <c r="D78" s="32" t="s">
        <v>92</v>
      </c>
      <c r="E78" s="51"/>
      <c r="F78" s="51"/>
      <c r="G78" s="51"/>
      <c r="H78" s="51"/>
      <c r="I78" s="51"/>
      <c r="J78" s="51"/>
      <c r="K78" s="68">
        <f>K79</f>
        <v>10069610</v>
      </c>
      <c r="M78" s="18"/>
      <c r="N78" s="18"/>
    </row>
    <row r="79" spans="1:14" ht="27.75" customHeight="1" outlineLevel="1" x14ac:dyDescent="0.2">
      <c r="A79" s="25"/>
      <c r="B79" s="31" t="s">
        <v>39</v>
      </c>
      <c r="C79" s="16" t="s">
        <v>68</v>
      </c>
      <c r="D79" s="16" t="s">
        <v>40</v>
      </c>
      <c r="E79" s="51"/>
      <c r="F79" s="51"/>
      <c r="G79" s="51"/>
      <c r="H79" s="51"/>
      <c r="I79" s="51"/>
      <c r="J79" s="51"/>
      <c r="K79" s="69">
        <v>10069610</v>
      </c>
      <c r="M79" s="18"/>
      <c r="N79" s="18"/>
    </row>
    <row r="80" spans="1:14" ht="27.75" customHeight="1" outlineLevel="1" x14ac:dyDescent="0.2">
      <c r="A80" s="23" t="s">
        <v>430</v>
      </c>
      <c r="B80" s="41" t="s">
        <v>148</v>
      </c>
      <c r="C80" s="32"/>
      <c r="D80" s="32" t="s">
        <v>149</v>
      </c>
      <c r="E80" s="53"/>
      <c r="F80" s="53"/>
      <c r="G80" s="53"/>
      <c r="H80" s="53"/>
      <c r="I80" s="53"/>
      <c r="J80" s="53"/>
      <c r="K80" s="68">
        <f>K81+K82+K83</f>
        <v>1019100</v>
      </c>
      <c r="M80" s="18"/>
      <c r="N80" s="18"/>
    </row>
    <row r="81" spans="1:14" ht="27.75" customHeight="1" outlineLevel="1" x14ac:dyDescent="0.2">
      <c r="A81" s="23"/>
      <c r="B81" s="31" t="s">
        <v>235</v>
      </c>
      <c r="C81" s="16" t="s">
        <v>68</v>
      </c>
      <c r="D81" s="16" t="s">
        <v>248</v>
      </c>
      <c r="E81" s="55"/>
      <c r="F81" s="55"/>
      <c r="G81" s="55"/>
      <c r="H81" s="55"/>
      <c r="I81" s="55"/>
      <c r="J81" s="55"/>
      <c r="K81" s="69">
        <v>239100</v>
      </c>
      <c r="M81" s="18"/>
      <c r="N81" s="18"/>
    </row>
    <row r="82" spans="1:14" ht="27.75" customHeight="1" outlineLevel="1" x14ac:dyDescent="0.2">
      <c r="A82" s="23"/>
      <c r="B82" s="31" t="s">
        <v>247</v>
      </c>
      <c r="C82" s="16" t="s">
        <v>68</v>
      </c>
      <c r="D82" s="16" t="s">
        <v>249</v>
      </c>
      <c r="E82" s="55"/>
      <c r="F82" s="55"/>
      <c r="G82" s="55"/>
      <c r="H82" s="55"/>
      <c r="I82" s="55"/>
      <c r="J82" s="55"/>
      <c r="K82" s="69">
        <v>245000</v>
      </c>
      <c r="M82" s="18"/>
      <c r="N82" s="18"/>
    </row>
    <row r="83" spans="1:14" ht="27.75" customHeight="1" outlineLevel="1" x14ac:dyDescent="0.2">
      <c r="A83" s="23"/>
      <c r="B83" s="31" t="s">
        <v>334</v>
      </c>
      <c r="C83" s="16" t="s">
        <v>68</v>
      </c>
      <c r="D83" s="16" t="s">
        <v>246</v>
      </c>
      <c r="E83" s="53"/>
      <c r="F83" s="53"/>
      <c r="G83" s="53"/>
      <c r="H83" s="53"/>
      <c r="I83" s="53"/>
      <c r="J83" s="53"/>
      <c r="K83" s="69">
        <v>535000</v>
      </c>
      <c r="M83" s="18"/>
      <c r="N83" s="18"/>
    </row>
    <row r="84" spans="1:14" ht="27.75" customHeight="1" outlineLevel="1" x14ac:dyDescent="0.2">
      <c r="A84" s="23" t="s">
        <v>431</v>
      </c>
      <c r="B84" s="41" t="s">
        <v>147</v>
      </c>
      <c r="C84" s="32"/>
      <c r="D84" s="32" t="s">
        <v>371</v>
      </c>
      <c r="E84" s="53"/>
      <c r="F84" s="53"/>
      <c r="G84" s="53"/>
      <c r="H84" s="53"/>
      <c r="I84" s="53"/>
      <c r="J84" s="53"/>
      <c r="K84" s="68">
        <f>K85</f>
        <v>70000</v>
      </c>
      <c r="M84" s="18"/>
      <c r="N84" s="18"/>
    </row>
    <row r="85" spans="1:14" ht="27.75" customHeight="1" outlineLevel="1" x14ac:dyDescent="0.2">
      <c r="A85" s="25"/>
      <c r="B85" s="31" t="s">
        <v>293</v>
      </c>
      <c r="C85" s="16" t="s">
        <v>68</v>
      </c>
      <c r="D85" s="16" t="s">
        <v>372</v>
      </c>
      <c r="E85" s="55"/>
      <c r="F85" s="55"/>
      <c r="G85" s="55"/>
      <c r="H85" s="55"/>
      <c r="I85" s="55"/>
      <c r="J85" s="55"/>
      <c r="K85" s="69">
        <v>70000</v>
      </c>
      <c r="M85" s="18"/>
      <c r="N85" s="18"/>
    </row>
    <row r="86" spans="1:14" ht="27.75" customHeight="1" outlineLevel="1" x14ac:dyDescent="0.2">
      <c r="A86" s="23" t="s">
        <v>432</v>
      </c>
      <c r="B86" s="41" t="s">
        <v>251</v>
      </c>
      <c r="C86" s="32"/>
      <c r="D86" s="32" t="s">
        <v>252</v>
      </c>
      <c r="E86" s="55"/>
      <c r="F86" s="55"/>
      <c r="G86" s="55"/>
      <c r="H86" s="55"/>
      <c r="I86" s="55"/>
      <c r="J86" s="55"/>
      <c r="K86" s="68">
        <f>K87</f>
        <v>24300</v>
      </c>
      <c r="M86" s="18"/>
      <c r="N86" s="18"/>
    </row>
    <row r="87" spans="1:14" ht="27.75" customHeight="1" outlineLevel="1" x14ac:dyDescent="0.2">
      <c r="A87" s="25"/>
      <c r="B87" s="31" t="s">
        <v>253</v>
      </c>
      <c r="C87" s="16" t="s">
        <v>68</v>
      </c>
      <c r="D87" s="16" t="s">
        <v>254</v>
      </c>
      <c r="E87" s="55"/>
      <c r="F87" s="55"/>
      <c r="G87" s="55"/>
      <c r="H87" s="55"/>
      <c r="I87" s="55"/>
      <c r="J87" s="55"/>
      <c r="K87" s="69">
        <v>24300</v>
      </c>
      <c r="M87" s="18"/>
      <c r="N87" s="18"/>
    </row>
    <row r="88" spans="1:14" ht="27.75" customHeight="1" outlineLevel="1" x14ac:dyDescent="0.2">
      <c r="A88" s="25" t="s">
        <v>433</v>
      </c>
      <c r="B88" s="31" t="s">
        <v>255</v>
      </c>
      <c r="C88" s="16"/>
      <c r="D88" s="16" t="s">
        <v>256</v>
      </c>
      <c r="E88" s="55"/>
      <c r="F88" s="55"/>
      <c r="G88" s="55"/>
      <c r="H88" s="55"/>
      <c r="I88" s="55"/>
      <c r="J88" s="55"/>
      <c r="K88" s="69">
        <f>K89</f>
        <v>100000</v>
      </c>
      <c r="M88" s="18"/>
      <c r="N88" s="18"/>
    </row>
    <row r="89" spans="1:14" ht="40.5" customHeight="1" outlineLevel="1" x14ac:dyDescent="0.2">
      <c r="A89" s="23" t="s">
        <v>434</v>
      </c>
      <c r="B89" s="41" t="s">
        <v>257</v>
      </c>
      <c r="C89" s="32"/>
      <c r="D89" s="32" t="s">
        <v>258</v>
      </c>
      <c r="E89" s="55"/>
      <c r="F89" s="55"/>
      <c r="G89" s="55"/>
      <c r="H89" s="55"/>
      <c r="I89" s="55"/>
      <c r="J89" s="55"/>
      <c r="K89" s="68">
        <f>K90</f>
        <v>100000</v>
      </c>
      <c r="M89" s="18"/>
      <c r="N89" s="18"/>
    </row>
    <row r="90" spans="1:14" ht="27.75" customHeight="1" outlineLevel="1" x14ac:dyDescent="0.2">
      <c r="A90" s="25"/>
      <c r="B90" s="31" t="s">
        <v>259</v>
      </c>
      <c r="C90" s="16" t="s">
        <v>68</v>
      </c>
      <c r="D90" s="16" t="s">
        <v>260</v>
      </c>
      <c r="E90" s="55"/>
      <c r="F90" s="55"/>
      <c r="G90" s="55"/>
      <c r="H90" s="55"/>
      <c r="I90" s="55"/>
      <c r="J90" s="55"/>
      <c r="K90" s="69">
        <v>100000</v>
      </c>
      <c r="M90" s="18"/>
      <c r="N90" s="18"/>
    </row>
    <row r="91" spans="1:14" ht="27.75" customHeight="1" outlineLevel="1" x14ac:dyDescent="0.2">
      <c r="A91" s="25" t="s">
        <v>435</v>
      </c>
      <c r="B91" s="31" t="s">
        <v>262</v>
      </c>
      <c r="C91" s="16"/>
      <c r="D91" s="16" t="s">
        <v>263</v>
      </c>
      <c r="E91" s="55"/>
      <c r="F91" s="55"/>
      <c r="G91" s="55"/>
      <c r="H91" s="55"/>
      <c r="I91" s="55"/>
      <c r="J91" s="55"/>
      <c r="K91" s="69">
        <f>K92</f>
        <v>592920</v>
      </c>
      <c r="M91" s="18"/>
      <c r="N91" s="18"/>
    </row>
    <row r="92" spans="1:14" ht="42.75" customHeight="1" outlineLevel="1" x14ac:dyDescent="0.2">
      <c r="A92" s="23" t="s">
        <v>436</v>
      </c>
      <c r="B92" s="41" t="s">
        <v>264</v>
      </c>
      <c r="C92" s="32"/>
      <c r="D92" s="32" t="s">
        <v>265</v>
      </c>
      <c r="E92" s="55"/>
      <c r="F92" s="55"/>
      <c r="G92" s="55"/>
      <c r="H92" s="55"/>
      <c r="I92" s="55"/>
      <c r="J92" s="55"/>
      <c r="K92" s="68">
        <f>K93</f>
        <v>592920</v>
      </c>
      <c r="M92" s="18"/>
      <c r="N92" s="18"/>
    </row>
    <row r="93" spans="1:14" ht="27.75" customHeight="1" outlineLevel="1" x14ac:dyDescent="0.2">
      <c r="A93" s="25"/>
      <c r="B93" s="17" t="s">
        <v>266</v>
      </c>
      <c r="C93" s="16" t="s">
        <v>68</v>
      </c>
      <c r="D93" s="16" t="s">
        <v>267</v>
      </c>
      <c r="E93" s="55"/>
      <c r="F93" s="55"/>
      <c r="G93" s="55"/>
      <c r="H93" s="55"/>
      <c r="I93" s="55"/>
      <c r="J93" s="55"/>
      <c r="K93" s="69">
        <v>592920</v>
      </c>
      <c r="M93" s="18"/>
      <c r="N93" s="18"/>
    </row>
    <row r="94" spans="1:14" ht="34.5" customHeight="1" x14ac:dyDescent="0.2">
      <c r="A94" s="25" t="s">
        <v>437</v>
      </c>
      <c r="B94" s="31" t="s">
        <v>56</v>
      </c>
      <c r="C94" s="16"/>
      <c r="D94" s="16" t="s">
        <v>57</v>
      </c>
      <c r="E94" s="33"/>
      <c r="F94" s="33"/>
      <c r="G94" s="33"/>
      <c r="H94" s="33"/>
      <c r="I94" s="33"/>
      <c r="J94" s="33"/>
      <c r="K94" s="69">
        <f>K95+K98</f>
        <v>13858560</v>
      </c>
      <c r="M94" s="18"/>
      <c r="N94" s="18"/>
    </row>
    <row r="95" spans="1:14" ht="33.75" customHeight="1" x14ac:dyDescent="0.2">
      <c r="A95" s="23" t="s">
        <v>438</v>
      </c>
      <c r="B95" s="41" t="s">
        <v>93</v>
      </c>
      <c r="C95" s="32"/>
      <c r="D95" s="32" t="s">
        <v>150</v>
      </c>
      <c r="E95" s="33"/>
      <c r="F95" s="33"/>
      <c r="G95" s="33"/>
      <c r="H95" s="33"/>
      <c r="I95" s="33"/>
      <c r="J95" s="33"/>
      <c r="K95" s="68">
        <f>K96+K97</f>
        <v>12550560</v>
      </c>
      <c r="M95" s="18"/>
      <c r="N95" s="18"/>
    </row>
    <row r="96" spans="1:14" ht="25.5" x14ac:dyDescent="0.2">
      <c r="A96" s="34"/>
      <c r="B96" s="31" t="s">
        <v>1</v>
      </c>
      <c r="C96" s="16" t="s">
        <v>66</v>
      </c>
      <c r="D96" s="16" t="s">
        <v>43</v>
      </c>
      <c r="E96" s="33"/>
      <c r="F96" s="33"/>
      <c r="G96" s="33"/>
      <c r="H96" s="33"/>
      <c r="I96" s="33"/>
      <c r="J96" s="33"/>
      <c r="K96" s="69">
        <v>2078000</v>
      </c>
      <c r="M96" s="18"/>
      <c r="N96" s="18"/>
    </row>
    <row r="97" spans="1:14" ht="25.5" x14ac:dyDescent="0.2">
      <c r="A97" s="34"/>
      <c r="B97" s="31" t="s">
        <v>7</v>
      </c>
      <c r="C97" s="16" t="s">
        <v>68</v>
      </c>
      <c r="D97" s="16" t="s">
        <v>44</v>
      </c>
      <c r="E97" s="33"/>
      <c r="F97" s="33"/>
      <c r="G97" s="33"/>
      <c r="H97" s="33"/>
      <c r="I97" s="33"/>
      <c r="J97" s="33"/>
      <c r="K97" s="69">
        <v>10472560</v>
      </c>
      <c r="M97" s="18"/>
      <c r="N97" s="18"/>
    </row>
    <row r="98" spans="1:14" x14ac:dyDescent="0.2">
      <c r="A98" s="23" t="s">
        <v>439</v>
      </c>
      <c r="B98" s="41" t="s">
        <v>115</v>
      </c>
      <c r="C98" s="32"/>
      <c r="D98" s="32" t="s">
        <v>117</v>
      </c>
      <c r="E98" s="33"/>
      <c r="F98" s="33"/>
      <c r="G98" s="33"/>
      <c r="H98" s="33"/>
      <c r="I98" s="33"/>
      <c r="J98" s="33"/>
      <c r="K98" s="68">
        <f>K99</f>
        <v>1308000</v>
      </c>
      <c r="M98" s="18"/>
      <c r="N98" s="18"/>
    </row>
    <row r="99" spans="1:14" ht="25.5" x14ac:dyDescent="0.2">
      <c r="A99" s="34"/>
      <c r="B99" s="31" t="s">
        <v>116</v>
      </c>
      <c r="C99" s="16" t="s">
        <v>68</v>
      </c>
      <c r="D99" s="16" t="s">
        <v>65</v>
      </c>
      <c r="E99" s="33"/>
      <c r="F99" s="33"/>
      <c r="G99" s="33"/>
      <c r="H99" s="33"/>
      <c r="I99" s="33"/>
      <c r="J99" s="33"/>
      <c r="K99" s="69">
        <v>1308000</v>
      </c>
      <c r="M99" s="18"/>
      <c r="N99" s="18"/>
    </row>
    <row r="100" spans="1:14" ht="25.5" x14ac:dyDescent="0.2">
      <c r="A100" s="30" t="s">
        <v>440</v>
      </c>
      <c r="B100" s="31" t="s">
        <v>268</v>
      </c>
      <c r="C100" s="16"/>
      <c r="D100" s="16" t="s">
        <v>269</v>
      </c>
      <c r="E100" s="33"/>
      <c r="F100" s="33"/>
      <c r="G100" s="33"/>
      <c r="H100" s="33"/>
      <c r="I100" s="33"/>
      <c r="J100" s="33"/>
      <c r="K100" s="69">
        <f>K101</f>
        <v>50000</v>
      </c>
      <c r="M100" s="18"/>
      <c r="N100" s="18"/>
    </row>
    <row r="101" spans="1:14" ht="38.25" x14ac:dyDescent="0.2">
      <c r="A101" s="35" t="s">
        <v>441</v>
      </c>
      <c r="B101" s="41" t="s">
        <v>270</v>
      </c>
      <c r="C101" s="32"/>
      <c r="D101" s="32" t="s">
        <v>271</v>
      </c>
      <c r="E101" s="33"/>
      <c r="F101" s="33"/>
      <c r="G101" s="33"/>
      <c r="H101" s="33"/>
      <c r="I101" s="33"/>
      <c r="J101" s="33"/>
      <c r="K101" s="68">
        <f>K102</f>
        <v>50000</v>
      </c>
      <c r="M101" s="18"/>
      <c r="N101" s="18"/>
    </row>
    <row r="102" spans="1:14" x14ac:dyDescent="0.2">
      <c r="A102" s="34"/>
      <c r="B102" s="17" t="s">
        <v>235</v>
      </c>
      <c r="C102" s="16" t="s">
        <v>68</v>
      </c>
      <c r="D102" s="16" t="s">
        <v>272</v>
      </c>
      <c r="E102" s="33"/>
      <c r="F102" s="33"/>
      <c r="G102" s="33"/>
      <c r="H102" s="33"/>
      <c r="I102" s="33"/>
      <c r="J102" s="33"/>
      <c r="K102" s="69">
        <v>50000</v>
      </c>
      <c r="M102" s="18"/>
      <c r="N102" s="18"/>
    </row>
    <row r="103" spans="1:14" ht="35.85" customHeight="1" outlineLevel="1" x14ac:dyDescent="0.2">
      <c r="A103" s="21" t="s">
        <v>205</v>
      </c>
      <c r="B103" s="27" t="s">
        <v>151</v>
      </c>
      <c r="C103" s="50"/>
      <c r="D103" s="50" t="s">
        <v>12</v>
      </c>
      <c r="E103" s="51"/>
      <c r="F103" s="51"/>
      <c r="G103" s="51"/>
      <c r="H103" s="51"/>
      <c r="I103" s="51"/>
      <c r="J103" s="51"/>
      <c r="K103" s="67">
        <f>K104+K114+K133+K148+K145</f>
        <v>389640417.79999995</v>
      </c>
      <c r="M103" s="18"/>
      <c r="N103" s="18"/>
    </row>
    <row r="104" spans="1:14" ht="24" customHeight="1" outlineLevel="1" x14ac:dyDescent="0.2">
      <c r="A104" s="25" t="s">
        <v>180</v>
      </c>
      <c r="B104" s="29" t="s">
        <v>13</v>
      </c>
      <c r="C104" s="16"/>
      <c r="D104" s="16" t="s">
        <v>14</v>
      </c>
      <c r="E104" s="51"/>
      <c r="F104" s="51"/>
      <c r="G104" s="51"/>
      <c r="H104" s="51"/>
      <c r="I104" s="51"/>
      <c r="J104" s="51"/>
      <c r="K104" s="69">
        <f>K105+K108+K110+K112</f>
        <v>94768750.859999999</v>
      </c>
      <c r="M104" s="18"/>
      <c r="N104" s="18"/>
    </row>
    <row r="105" spans="1:14" ht="30.75" customHeight="1" outlineLevel="1" x14ac:dyDescent="0.2">
      <c r="A105" s="23" t="s">
        <v>181</v>
      </c>
      <c r="B105" s="28" t="s">
        <v>95</v>
      </c>
      <c r="C105" s="32"/>
      <c r="D105" s="32" t="s">
        <v>96</v>
      </c>
      <c r="E105" s="51"/>
      <c r="F105" s="51"/>
      <c r="G105" s="51"/>
      <c r="H105" s="51"/>
      <c r="I105" s="51"/>
      <c r="J105" s="51"/>
      <c r="K105" s="68">
        <f>K107+K106</f>
        <v>91357920.859999999</v>
      </c>
      <c r="M105" s="18"/>
      <c r="N105" s="18"/>
    </row>
    <row r="106" spans="1:14" ht="35.85" customHeight="1" outlineLevel="1" x14ac:dyDescent="0.2">
      <c r="A106" s="30"/>
      <c r="B106" s="29" t="s">
        <v>16</v>
      </c>
      <c r="C106" s="16" t="s">
        <v>67</v>
      </c>
      <c r="D106" s="16" t="s">
        <v>17</v>
      </c>
      <c r="E106" s="51"/>
      <c r="F106" s="51"/>
      <c r="G106" s="51"/>
      <c r="H106" s="51"/>
      <c r="I106" s="51"/>
      <c r="J106" s="51"/>
      <c r="K106" s="69">
        <v>37824830.859999999</v>
      </c>
      <c r="M106" s="18"/>
      <c r="N106" s="18"/>
    </row>
    <row r="107" spans="1:14" ht="45.75" customHeight="1" outlineLevel="1" x14ac:dyDescent="0.2">
      <c r="A107" s="30"/>
      <c r="B107" s="29" t="s">
        <v>2</v>
      </c>
      <c r="C107" s="16" t="s">
        <v>67</v>
      </c>
      <c r="D107" s="16" t="s">
        <v>15</v>
      </c>
      <c r="E107" s="51"/>
      <c r="F107" s="51"/>
      <c r="G107" s="51"/>
      <c r="H107" s="51"/>
      <c r="I107" s="51"/>
      <c r="J107" s="51"/>
      <c r="K107" s="69">
        <v>53533090</v>
      </c>
      <c r="M107" s="18"/>
      <c r="N107" s="18"/>
    </row>
    <row r="108" spans="1:14" ht="30" customHeight="1" outlineLevel="1" x14ac:dyDescent="0.2">
      <c r="A108" s="23" t="s">
        <v>227</v>
      </c>
      <c r="B108" s="28" t="s">
        <v>97</v>
      </c>
      <c r="C108" s="32"/>
      <c r="D108" s="32" t="s">
        <v>98</v>
      </c>
      <c r="E108" s="51"/>
      <c r="F108" s="51"/>
      <c r="G108" s="51"/>
      <c r="H108" s="51"/>
      <c r="I108" s="51"/>
      <c r="J108" s="51"/>
      <c r="K108" s="68">
        <f>K109</f>
        <v>1624220</v>
      </c>
      <c r="M108" s="18"/>
      <c r="N108" s="18"/>
    </row>
    <row r="109" spans="1:14" ht="24" customHeight="1" outlineLevel="1" x14ac:dyDescent="0.2">
      <c r="A109" s="30"/>
      <c r="B109" s="29" t="s">
        <v>55</v>
      </c>
      <c r="C109" s="16" t="s">
        <v>67</v>
      </c>
      <c r="D109" s="16" t="s">
        <v>19</v>
      </c>
      <c r="E109" s="51"/>
      <c r="F109" s="51"/>
      <c r="G109" s="51"/>
      <c r="H109" s="51"/>
      <c r="I109" s="51"/>
      <c r="J109" s="51"/>
      <c r="K109" s="69">
        <v>1624220</v>
      </c>
      <c r="M109" s="18"/>
      <c r="N109" s="18"/>
    </row>
    <row r="110" spans="1:14" ht="29.25" customHeight="1" outlineLevel="1" x14ac:dyDescent="0.2">
      <c r="A110" s="35" t="s">
        <v>233</v>
      </c>
      <c r="B110" s="28" t="s">
        <v>153</v>
      </c>
      <c r="C110" s="32"/>
      <c r="D110" s="32" t="s">
        <v>152</v>
      </c>
      <c r="E110" s="54"/>
      <c r="F110" s="54"/>
      <c r="G110" s="54"/>
      <c r="H110" s="54"/>
      <c r="I110" s="54"/>
      <c r="J110" s="54"/>
      <c r="K110" s="68">
        <f>K111</f>
        <v>385000</v>
      </c>
      <c r="M110" s="18"/>
      <c r="N110" s="18"/>
    </row>
    <row r="111" spans="1:14" ht="29.25" customHeight="1" outlineLevel="1" x14ac:dyDescent="0.2">
      <c r="A111" s="35"/>
      <c r="B111" s="31" t="s">
        <v>277</v>
      </c>
      <c r="C111" s="16" t="s">
        <v>67</v>
      </c>
      <c r="D111" s="16" t="s">
        <v>278</v>
      </c>
      <c r="E111" s="54"/>
      <c r="F111" s="54"/>
      <c r="G111" s="54"/>
      <c r="H111" s="54"/>
      <c r="I111" s="54"/>
      <c r="J111" s="54"/>
      <c r="K111" s="68">
        <v>385000</v>
      </c>
      <c r="M111" s="18"/>
      <c r="N111" s="18"/>
    </row>
    <row r="112" spans="1:14" ht="34.5" customHeight="1" outlineLevel="1" x14ac:dyDescent="0.2">
      <c r="A112" s="35" t="s">
        <v>338</v>
      </c>
      <c r="B112" s="28" t="s">
        <v>279</v>
      </c>
      <c r="C112" s="32"/>
      <c r="D112" s="32" t="s">
        <v>280</v>
      </c>
      <c r="E112" s="51"/>
      <c r="F112" s="51"/>
      <c r="G112" s="51"/>
      <c r="H112" s="51"/>
      <c r="I112" s="51"/>
      <c r="J112" s="51"/>
      <c r="K112" s="68">
        <f>K113</f>
        <v>1401610</v>
      </c>
      <c r="M112" s="18"/>
      <c r="N112" s="18"/>
    </row>
    <row r="113" spans="1:14" ht="26.25" customHeight="1" outlineLevel="1" x14ac:dyDescent="0.2">
      <c r="A113" s="30"/>
      <c r="B113" s="29" t="s">
        <v>253</v>
      </c>
      <c r="C113" s="16" t="s">
        <v>67</v>
      </c>
      <c r="D113" s="16" t="s">
        <v>281</v>
      </c>
      <c r="E113" s="51"/>
      <c r="F113" s="51"/>
      <c r="G113" s="51"/>
      <c r="H113" s="51"/>
      <c r="I113" s="51"/>
      <c r="J113" s="51"/>
      <c r="K113" s="69">
        <v>1401610</v>
      </c>
      <c r="M113" s="18"/>
      <c r="N113" s="18"/>
    </row>
    <row r="114" spans="1:14" ht="18.75" customHeight="1" outlineLevel="1" x14ac:dyDescent="0.2">
      <c r="A114" s="25" t="s">
        <v>182</v>
      </c>
      <c r="B114" s="29" t="s">
        <v>20</v>
      </c>
      <c r="C114" s="16"/>
      <c r="D114" s="16" t="s">
        <v>99</v>
      </c>
      <c r="E114" s="51"/>
      <c r="F114" s="51"/>
      <c r="G114" s="51"/>
      <c r="H114" s="51"/>
      <c r="I114" s="51"/>
      <c r="J114" s="51"/>
      <c r="K114" s="69">
        <f>K115+K119+K123+K131+K129+K127</f>
        <v>253681694.72</v>
      </c>
      <c r="M114" s="18"/>
      <c r="N114" s="18"/>
    </row>
    <row r="115" spans="1:14" ht="35.85" customHeight="1" outlineLevel="1" x14ac:dyDescent="0.2">
      <c r="A115" s="23" t="s">
        <v>183</v>
      </c>
      <c r="B115" s="28" t="s">
        <v>100</v>
      </c>
      <c r="C115" s="32"/>
      <c r="D115" s="32" t="s">
        <v>101</v>
      </c>
      <c r="E115" s="51"/>
      <c r="F115" s="51"/>
      <c r="G115" s="51"/>
      <c r="H115" s="51"/>
      <c r="I115" s="51"/>
      <c r="J115" s="51"/>
      <c r="K115" s="68">
        <f>K117+K118+K116</f>
        <v>224031244.72</v>
      </c>
      <c r="M115" s="18"/>
      <c r="N115" s="18"/>
    </row>
    <row r="116" spans="1:14" ht="42" customHeight="1" outlineLevel="1" x14ac:dyDescent="0.2">
      <c r="A116" s="23"/>
      <c r="B116" s="29" t="s">
        <v>215</v>
      </c>
      <c r="C116" s="16" t="s">
        <v>67</v>
      </c>
      <c r="D116" s="16" t="s">
        <v>216</v>
      </c>
      <c r="E116" s="51"/>
      <c r="F116" s="51"/>
      <c r="G116" s="51"/>
      <c r="H116" s="51"/>
      <c r="I116" s="51"/>
      <c r="J116" s="51"/>
      <c r="K116" s="69">
        <v>16473600</v>
      </c>
      <c r="M116" s="18"/>
      <c r="N116" s="18"/>
    </row>
    <row r="117" spans="1:14" ht="35.85" customHeight="1" outlineLevel="1" x14ac:dyDescent="0.2">
      <c r="A117" s="30"/>
      <c r="B117" s="29" t="s">
        <v>21</v>
      </c>
      <c r="C117" s="16" t="s">
        <v>67</v>
      </c>
      <c r="D117" s="16" t="s">
        <v>22</v>
      </c>
      <c r="E117" s="51"/>
      <c r="F117" s="51"/>
      <c r="G117" s="51"/>
      <c r="H117" s="51"/>
      <c r="I117" s="51"/>
      <c r="J117" s="51"/>
      <c r="K117" s="69">
        <v>68632657.719999999</v>
      </c>
      <c r="M117" s="60"/>
      <c r="N117" s="18"/>
    </row>
    <row r="118" spans="1:14" ht="50.25" customHeight="1" outlineLevel="1" x14ac:dyDescent="0.2">
      <c r="A118" s="30"/>
      <c r="B118" s="29" t="s">
        <v>102</v>
      </c>
      <c r="C118" s="16" t="s">
        <v>67</v>
      </c>
      <c r="D118" s="16" t="s">
        <v>23</v>
      </c>
      <c r="E118" s="51"/>
      <c r="F118" s="51"/>
      <c r="G118" s="51"/>
      <c r="H118" s="51"/>
      <c r="I118" s="51"/>
      <c r="J118" s="51"/>
      <c r="K118" s="69">
        <v>138924987</v>
      </c>
      <c r="M118" s="18"/>
      <c r="N118" s="18"/>
    </row>
    <row r="119" spans="1:14" ht="33.75" customHeight="1" outlineLevel="1" x14ac:dyDescent="0.2">
      <c r="A119" s="23" t="s">
        <v>243</v>
      </c>
      <c r="B119" s="28" t="s">
        <v>103</v>
      </c>
      <c r="C119" s="32"/>
      <c r="D119" s="32" t="s">
        <v>104</v>
      </c>
      <c r="E119" s="51"/>
      <c r="F119" s="51"/>
      <c r="G119" s="51"/>
      <c r="H119" s="51"/>
      <c r="I119" s="51"/>
      <c r="J119" s="51"/>
      <c r="K119" s="68">
        <f>K120+K122+K121</f>
        <v>16476230</v>
      </c>
      <c r="M119" s="18"/>
      <c r="N119" s="18"/>
    </row>
    <row r="120" spans="1:14" ht="23.85" customHeight="1" outlineLevel="1" x14ac:dyDescent="0.2">
      <c r="A120" s="30"/>
      <c r="B120" s="29" t="s">
        <v>18</v>
      </c>
      <c r="C120" s="16" t="s">
        <v>67</v>
      </c>
      <c r="D120" s="16" t="s">
        <v>51</v>
      </c>
      <c r="E120" s="51"/>
      <c r="F120" s="51"/>
      <c r="G120" s="51"/>
      <c r="H120" s="51"/>
      <c r="I120" s="51"/>
      <c r="J120" s="51"/>
      <c r="K120" s="69">
        <v>313480</v>
      </c>
      <c r="M120" s="18"/>
      <c r="N120" s="18"/>
    </row>
    <row r="121" spans="1:14" ht="35.25" customHeight="1" outlineLevel="1" x14ac:dyDescent="0.2">
      <c r="A121" s="30"/>
      <c r="B121" s="31" t="s">
        <v>282</v>
      </c>
      <c r="C121" s="16" t="s">
        <v>67</v>
      </c>
      <c r="D121" s="16" t="s">
        <v>283</v>
      </c>
      <c r="E121" s="51"/>
      <c r="F121" s="51"/>
      <c r="G121" s="51"/>
      <c r="H121" s="51"/>
      <c r="I121" s="51"/>
      <c r="J121" s="51"/>
      <c r="K121" s="69">
        <v>4952950</v>
      </c>
      <c r="M121" s="18"/>
      <c r="N121" s="18"/>
    </row>
    <row r="122" spans="1:14" ht="56.25" customHeight="1" outlineLevel="1" x14ac:dyDescent="0.2">
      <c r="A122" s="30"/>
      <c r="B122" s="29" t="s">
        <v>217</v>
      </c>
      <c r="C122" s="16" t="s">
        <v>67</v>
      </c>
      <c r="D122" s="16" t="s">
        <v>329</v>
      </c>
      <c r="E122" s="51"/>
      <c r="F122" s="51"/>
      <c r="G122" s="51"/>
      <c r="H122" s="51"/>
      <c r="I122" s="51"/>
      <c r="J122" s="51"/>
      <c r="K122" s="69">
        <v>11209800</v>
      </c>
      <c r="M122" s="18"/>
      <c r="N122" s="18"/>
    </row>
    <row r="123" spans="1:14" s="6" customFormat="1" ht="27.75" customHeight="1" outlineLevel="1" x14ac:dyDescent="0.2">
      <c r="A123" s="23" t="s">
        <v>244</v>
      </c>
      <c r="B123" s="28" t="s">
        <v>154</v>
      </c>
      <c r="C123" s="32"/>
      <c r="D123" s="32" t="s">
        <v>155</v>
      </c>
      <c r="E123" s="24" t="e">
        <f>#REF!+#REF!+E125+#REF!</f>
        <v>#REF!</v>
      </c>
      <c r="F123" s="51"/>
      <c r="G123" s="51"/>
      <c r="H123" s="51"/>
      <c r="I123" s="51"/>
      <c r="J123" s="51"/>
      <c r="K123" s="70">
        <f>K125+K124+K126</f>
        <v>5599526.9000000004</v>
      </c>
      <c r="M123" s="33"/>
      <c r="N123" s="33"/>
    </row>
    <row r="124" spans="1:14" s="6" customFormat="1" ht="27.75" customHeight="1" outlineLevel="1" x14ac:dyDescent="0.2">
      <c r="A124" s="23"/>
      <c r="B124" s="31" t="s">
        <v>284</v>
      </c>
      <c r="C124" s="16" t="s">
        <v>67</v>
      </c>
      <c r="D124" s="16" t="s">
        <v>285</v>
      </c>
      <c r="E124" s="24"/>
      <c r="F124" s="51"/>
      <c r="G124" s="51"/>
      <c r="H124" s="51"/>
      <c r="I124" s="51"/>
      <c r="J124" s="51"/>
      <c r="K124" s="74">
        <v>4091526.9</v>
      </c>
      <c r="M124" s="33"/>
      <c r="N124" s="33"/>
    </row>
    <row r="125" spans="1:14" s="6" customFormat="1" ht="27" customHeight="1" outlineLevel="1" x14ac:dyDescent="0.2">
      <c r="A125" s="23"/>
      <c r="B125" s="17" t="s">
        <v>360</v>
      </c>
      <c r="C125" s="16" t="s">
        <v>67</v>
      </c>
      <c r="D125" s="36" t="s">
        <v>361</v>
      </c>
      <c r="E125" s="13">
        <v>105.62</v>
      </c>
      <c r="F125" s="51"/>
      <c r="G125" s="51"/>
      <c r="H125" s="51"/>
      <c r="I125" s="51"/>
      <c r="J125" s="51"/>
      <c r="K125" s="73">
        <v>1462760</v>
      </c>
      <c r="M125" s="33"/>
      <c r="N125" s="33"/>
    </row>
    <row r="126" spans="1:14" s="6" customFormat="1" ht="27.75" customHeight="1" outlineLevel="1" x14ac:dyDescent="0.2">
      <c r="A126" s="23"/>
      <c r="B126" s="31" t="s">
        <v>362</v>
      </c>
      <c r="C126" s="16" t="s">
        <v>67</v>
      </c>
      <c r="D126" s="16" t="s">
        <v>156</v>
      </c>
      <c r="E126" s="24"/>
      <c r="F126" s="51"/>
      <c r="G126" s="51"/>
      <c r="H126" s="51"/>
      <c r="I126" s="51"/>
      <c r="J126" s="51"/>
      <c r="K126" s="75">
        <v>45240</v>
      </c>
      <c r="M126" s="33"/>
      <c r="N126" s="33"/>
    </row>
    <row r="127" spans="1:14" s="6" customFormat="1" ht="27" customHeight="1" outlineLevel="1" x14ac:dyDescent="0.2">
      <c r="A127" s="23" t="s">
        <v>366</v>
      </c>
      <c r="B127" s="66" t="s">
        <v>345</v>
      </c>
      <c r="C127" s="32" t="s">
        <v>341</v>
      </c>
      <c r="D127" s="65" t="s">
        <v>346</v>
      </c>
      <c r="E127" s="57"/>
      <c r="F127" s="54"/>
      <c r="G127" s="54"/>
      <c r="H127" s="54"/>
      <c r="I127" s="54"/>
      <c r="J127" s="54"/>
      <c r="K127" s="76">
        <f>K128</f>
        <v>2201943.1</v>
      </c>
      <c r="M127" s="33"/>
      <c r="N127" s="33"/>
    </row>
    <row r="128" spans="1:14" s="6" customFormat="1" ht="45.75" customHeight="1" outlineLevel="1" x14ac:dyDescent="0.2">
      <c r="A128" s="23"/>
      <c r="B128" s="17" t="s">
        <v>218</v>
      </c>
      <c r="C128" s="16" t="s">
        <v>67</v>
      </c>
      <c r="D128" s="36" t="s">
        <v>219</v>
      </c>
      <c r="E128" s="56"/>
      <c r="F128" s="51"/>
      <c r="G128" s="51"/>
      <c r="H128" s="51"/>
      <c r="I128" s="51"/>
      <c r="J128" s="51"/>
      <c r="K128" s="77">
        <v>2201943.1</v>
      </c>
      <c r="M128" s="33"/>
      <c r="N128" s="33"/>
    </row>
    <row r="129" spans="1:14" s="6" customFormat="1" ht="30" customHeight="1" outlineLevel="1" x14ac:dyDescent="0.2">
      <c r="A129" s="23" t="s">
        <v>442</v>
      </c>
      <c r="B129" s="28" t="s">
        <v>286</v>
      </c>
      <c r="C129" s="32" t="s">
        <v>67</v>
      </c>
      <c r="D129" s="32" t="s">
        <v>287</v>
      </c>
      <c r="E129" s="56"/>
      <c r="F129" s="51"/>
      <c r="G129" s="51"/>
      <c r="H129" s="51"/>
      <c r="I129" s="51"/>
      <c r="J129" s="51"/>
      <c r="K129" s="76">
        <f>K130</f>
        <v>3902750</v>
      </c>
      <c r="M129" s="33"/>
      <c r="N129" s="33"/>
    </row>
    <row r="130" spans="1:14" s="6" customFormat="1" ht="23.25" customHeight="1" outlineLevel="1" x14ac:dyDescent="0.2">
      <c r="A130" s="23"/>
      <c r="B130" s="29" t="s">
        <v>253</v>
      </c>
      <c r="C130" s="16" t="s">
        <v>67</v>
      </c>
      <c r="D130" s="16" t="s">
        <v>288</v>
      </c>
      <c r="E130" s="56"/>
      <c r="F130" s="51"/>
      <c r="G130" s="51"/>
      <c r="H130" s="51"/>
      <c r="I130" s="51"/>
      <c r="J130" s="51"/>
      <c r="K130" s="77">
        <v>3902750</v>
      </c>
      <c r="M130" s="33"/>
      <c r="N130" s="33"/>
    </row>
    <row r="131" spans="1:14" s="6" customFormat="1" ht="33" customHeight="1" outlineLevel="1" x14ac:dyDescent="0.2">
      <c r="A131" s="35" t="s">
        <v>443</v>
      </c>
      <c r="B131" s="28" t="s">
        <v>330</v>
      </c>
      <c r="C131" s="32"/>
      <c r="D131" s="32" t="s">
        <v>331</v>
      </c>
      <c r="E131" s="57"/>
      <c r="F131" s="54"/>
      <c r="G131" s="54"/>
      <c r="H131" s="54"/>
      <c r="I131" s="54"/>
      <c r="J131" s="54"/>
      <c r="K131" s="76">
        <f>K132</f>
        <v>1470000</v>
      </c>
      <c r="M131" s="33"/>
      <c r="N131" s="33"/>
    </row>
    <row r="132" spans="1:14" s="6" customFormat="1" ht="33" customHeight="1" outlineLevel="1" x14ac:dyDescent="0.2">
      <c r="A132" s="30"/>
      <c r="B132" s="29" t="s">
        <v>157</v>
      </c>
      <c r="C132" s="16" t="s">
        <v>67</v>
      </c>
      <c r="D132" s="16" t="s">
        <v>332</v>
      </c>
      <c r="E132" s="56"/>
      <c r="F132" s="51"/>
      <c r="G132" s="51"/>
      <c r="H132" s="51"/>
      <c r="I132" s="51"/>
      <c r="J132" s="51"/>
      <c r="K132" s="77">
        <v>1470000</v>
      </c>
      <c r="M132" s="33"/>
      <c r="N132" s="33"/>
    </row>
    <row r="133" spans="1:14" ht="35.85" customHeight="1" outlineLevel="1" x14ac:dyDescent="0.2">
      <c r="A133" s="25" t="s">
        <v>83</v>
      </c>
      <c r="B133" s="29" t="s">
        <v>24</v>
      </c>
      <c r="C133" s="16"/>
      <c r="D133" s="16" t="s">
        <v>25</v>
      </c>
      <c r="E133" s="51"/>
      <c r="F133" s="51"/>
      <c r="G133" s="51"/>
      <c r="H133" s="51"/>
      <c r="I133" s="51"/>
      <c r="J133" s="51"/>
      <c r="K133" s="69">
        <f>K134+K136+K139+K141+K143</f>
        <v>22112805.219999999</v>
      </c>
      <c r="M133" s="18"/>
      <c r="N133" s="18"/>
    </row>
    <row r="134" spans="1:14" ht="35.85" customHeight="1" outlineLevel="1" x14ac:dyDescent="0.2">
      <c r="A134" s="23" t="s">
        <v>228</v>
      </c>
      <c r="B134" s="28" t="s">
        <v>105</v>
      </c>
      <c r="C134" s="32"/>
      <c r="D134" s="32" t="s">
        <v>106</v>
      </c>
      <c r="E134" s="51"/>
      <c r="F134" s="51"/>
      <c r="G134" s="51"/>
      <c r="H134" s="51"/>
      <c r="I134" s="51"/>
      <c r="J134" s="51"/>
      <c r="K134" s="68">
        <f>K135</f>
        <v>18805980</v>
      </c>
      <c r="M134" s="18"/>
      <c r="N134" s="18"/>
    </row>
    <row r="135" spans="1:14" ht="35.85" customHeight="1" outlineLevel="1" x14ac:dyDescent="0.2">
      <c r="A135" s="30"/>
      <c r="B135" s="29" t="s">
        <v>26</v>
      </c>
      <c r="C135" s="16" t="s">
        <v>67</v>
      </c>
      <c r="D135" s="16" t="s">
        <v>27</v>
      </c>
      <c r="E135" s="51"/>
      <c r="F135" s="51"/>
      <c r="G135" s="51"/>
      <c r="H135" s="51"/>
      <c r="I135" s="51"/>
      <c r="J135" s="51"/>
      <c r="K135" s="69">
        <v>18805980</v>
      </c>
      <c r="M135" s="60"/>
      <c r="N135" s="18"/>
    </row>
    <row r="136" spans="1:14" ht="35.85" customHeight="1" outlineLevel="1" x14ac:dyDescent="0.2">
      <c r="A136" s="23" t="s">
        <v>229</v>
      </c>
      <c r="B136" s="28" t="s">
        <v>107</v>
      </c>
      <c r="C136" s="32"/>
      <c r="D136" s="32" t="s">
        <v>108</v>
      </c>
      <c r="E136" s="51"/>
      <c r="F136" s="51"/>
      <c r="G136" s="51"/>
      <c r="H136" s="51"/>
      <c r="I136" s="51"/>
      <c r="J136" s="51"/>
      <c r="K136" s="68">
        <f>K138+K137</f>
        <v>2997925.2199999997</v>
      </c>
      <c r="M136" s="18"/>
      <c r="N136" s="18"/>
    </row>
    <row r="137" spans="1:14" ht="35.85" customHeight="1" outlineLevel="1" x14ac:dyDescent="0.2">
      <c r="A137" s="23"/>
      <c r="B137" s="31" t="s">
        <v>289</v>
      </c>
      <c r="C137" s="16" t="s">
        <v>67</v>
      </c>
      <c r="D137" s="16" t="s">
        <v>290</v>
      </c>
      <c r="E137" s="51"/>
      <c r="F137" s="51"/>
      <c r="G137" s="51"/>
      <c r="H137" s="51"/>
      <c r="I137" s="51"/>
      <c r="J137" s="51"/>
      <c r="K137" s="69">
        <v>1134760</v>
      </c>
      <c r="M137" s="18"/>
      <c r="N137" s="18"/>
    </row>
    <row r="138" spans="1:14" ht="35.85" customHeight="1" outlineLevel="1" x14ac:dyDescent="0.2">
      <c r="A138" s="30"/>
      <c r="B138" s="29" t="s">
        <v>363</v>
      </c>
      <c r="C138" s="16" t="s">
        <v>67</v>
      </c>
      <c r="D138" s="16" t="s">
        <v>31</v>
      </c>
      <c r="E138" s="51"/>
      <c r="F138" s="51"/>
      <c r="G138" s="51"/>
      <c r="H138" s="51"/>
      <c r="I138" s="51"/>
      <c r="J138" s="51"/>
      <c r="K138" s="69">
        <v>1863165.22</v>
      </c>
      <c r="M138" s="18"/>
      <c r="N138" s="18"/>
    </row>
    <row r="139" spans="1:14" ht="35.85" customHeight="1" outlineLevel="1" x14ac:dyDescent="0.2">
      <c r="A139" s="30" t="s">
        <v>373</v>
      </c>
      <c r="B139" s="28" t="s">
        <v>291</v>
      </c>
      <c r="C139" s="32"/>
      <c r="D139" s="32" t="s">
        <v>292</v>
      </c>
      <c r="E139" s="51"/>
      <c r="F139" s="51"/>
      <c r="G139" s="51"/>
      <c r="H139" s="51"/>
      <c r="I139" s="51"/>
      <c r="J139" s="51"/>
      <c r="K139" s="69">
        <f>K140</f>
        <v>95000</v>
      </c>
      <c r="M139" s="18"/>
      <c r="N139" s="18"/>
    </row>
    <row r="140" spans="1:14" ht="35.85" customHeight="1" outlineLevel="1" x14ac:dyDescent="0.2">
      <c r="A140" s="30"/>
      <c r="B140" s="31" t="s">
        <v>293</v>
      </c>
      <c r="C140" s="16" t="s">
        <v>67</v>
      </c>
      <c r="D140" s="16" t="s">
        <v>294</v>
      </c>
      <c r="E140" s="51"/>
      <c r="F140" s="51"/>
      <c r="G140" s="51"/>
      <c r="H140" s="51"/>
      <c r="I140" s="51"/>
      <c r="J140" s="51"/>
      <c r="K140" s="69">
        <v>95000</v>
      </c>
      <c r="M140" s="18"/>
      <c r="N140" s="18"/>
    </row>
    <row r="141" spans="1:14" ht="35.85" customHeight="1" outlineLevel="1" x14ac:dyDescent="0.2">
      <c r="A141" s="30" t="s">
        <v>250</v>
      </c>
      <c r="B141" s="41" t="s">
        <v>295</v>
      </c>
      <c r="C141" s="32"/>
      <c r="D141" s="32" t="s">
        <v>296</v>
      </c>
      <c r="E141" s="51"/>
      <c r="F141" s="51"/>
      <c r="G141" s="51"/>
      <c r="H141" s="51"/>
      <c r="I141" s="51"/>
      <c r="J141" s="51"/>
      <c r="K141" s="69">
        <f>K142</f>
        <v>177900</v>
      </c>
      <c r="M141" s="18"/>
      <c r="N141" s="18"/>
    </row>
    <row r="142" spans="1:14" ht="35.85" customHeight="1" outlineLevel="1" x14ac:dyDescent="0.2">
      <c r="A142" s="30"/>
      <c r="B142" s="31" t="s">
        <v>297</v>
      </c>
      <c r="C142" s="16" t="s">
        <v>67</v>
      </c>
      <c r="D142" s="16" t="s">
        <v>298</v>
      </c>
      <c r="E142" s="51"/>
      <c r="F142" s="51"/>
      <c r="G142" s="51"/>
      <c r="H142" s="51"/>
      <c r="I142" s="51"/>
      <c r="J142" s="51"/>
      <c r="K142" s="69">
        <v>177900</v>
      </c>
      <c r="M142" s="18"/>
      <c r="N142" s="18"/>
    </row>
    <row r="143" spans="1:14" ht="35.85" customHeight="1" outlineLevel="1" x14ac:dyDescent="0.2">
      <c r="A143" s="30" t="s">
        <v>444</v>
      </c>
      <c r="B143" s="41" t="s">
        <v>286</v>
      </c>
      <c r="C143" s="32"/>
      <c r="D143" s="32" t="s">
        <v>299</v>
      </c>
      <c r="E143" s="51"/>
      <c r="F143" s="51"/>
      <c r="G143" s="51"/>
      <c r="H143" s="51"/>
      <c r="I143" s="51"/>
      <c r="J143" s="51"/>
      <c r="K143" s="69">
        <f>K144</f>
        <v>36000</v>
      </c>
      <c r="M143" s="18"/>
      <c r="N143" s="18"/>
    </row>
    <row r="144" spans="1:14" ht="35.85" customHeight="1" outlineLevel="1" x14ac:dyDescent="0.2">
      <c r="A144" s="30"/>
      <c r="B144" s="31" t="s">
        <v>300</v>
      </c>
      <c r="C144" s="16" t="s">
        <v>67</v>
      </c>
      <c r="D144" s="16" t="s">
        <v>301</v>
      </c>
      <c r="E144" s="51"/>
      <c r="F144" s="51"/>
      <c r="G144" s="51"/>
      <c r="H144" s="51"/>
      <c r="I144" s="51"/>
      <c r="J144" s="51"/>
      <c r="K144" s="69">
        <v>36000</v>
      </c>
      <c r="M144" s="18"/>
      <c r="N144" s="18"/>
    </row>
    <row r="145" spans="1:14" ht="35.85" customHeight="1" outlineLevel="1" x14ac:dyDescent="0.2">
      <c r="A145" s="30" t="s">
        <v>226</v>
      </c>
      <c r="B145" s="29" t="s">
        <v>302</v>
      </c>
      <c r="C145" s="16"/>
      <c r="D145" s="16" t="s">
        <v>303</v>
      </c>
      <c r="E145" s="51"/>
      <c r="F145" s="51"/>
      <c r="G145" s="51"/>
      <c r="H145" s="51"/>
      <c r="I145" s="51"/>
      <c r="J145" s="51"/>
      <c r="K145" s="69">
        <f>K146</f>
        <v>167000</v>
      </c>
      <c r="M145" s="18"/>
      <c r="N145" s="18"/>
    </row>
    <row r="146" spans="1:14" ht="35.85" customHeight="1" outlineLevel="1" x14ac:dyDescent="0.2">
      <c r="A146" s="30" t="s">
        <v>230</v>
      </c>
      <c r="B146" s="28" t="s">
        <v>240</v>
      </c>
      <c r="C146" s="32"/>
      <c r="D146" s="32" t="s">
        <v>304</v>
      </c>
      <c r="E146" s="51"/>
      <c r="F146" s="51"/>
      <c r="G146" s="51"/>
      <c r="H146" s="51"/>
      <c r="I146" s="51"/>
      <c r="J146" s="51"/>
      <c r="K146" s="69">
        <f>K147</f>
        <v>167000</v>
      </c>
      <c r="M146" s="18"/>
      <c r="N146" s="18"/>
    </row>
    <row r="147" spans="1:14" ht="35.85" customHeight="1" outlineLevel="1" x14ac:dyDescent="0.2">
      <c r="A147" s="30"/>
      <c r="B147" s="29" t="s">
        <v>305</v>
      </c>
      <c r="C147" s="16" t="s">
        <v>67</v>
      </c>
      <c r="D147" s="16" t="s">
        <v>306</v>
      </c>
      <c r="E147" s="51"/>
      <c r="F147" s="51"/>
      <c r="G147" s="51"/>
      <c r="H147" s="51"/>
      <c r="I147" s="51"/>
      <c r="J147" s="51"/>
      <c r="K147" s="69">
        <v>167000</v>
      </c>
      <c r="M147" s="18"/>
      <c r="N147" s="18"/>
    </row>
    <row r="148" spans="1:14" ht="30" customHeight="1" outlineLevel="1" x14ac:dyDescent="0.2">
      <c r="A148" s="30" t="s">
        <v>261</v>
      </c>
      <c r="B148" s="29" t="s">
        <v>52</v>
      </c>
      <c r="C148" s="16"/>
      <c r="D148" s="16" t="s">
        <v>53</v>
      </c>
      <c r="E148" s="51"/>
      <c r="F148" s="51"/>
      <c r="G148" s="51"/>
      <c r="H148" s="51"/>
      <c r="I148" s="51"/>
      <c r="J148" s="51"/>
      <c r="K148" s="69">
        <f>K149+K150+K152+K151</f>
        <v>18910167</v>
      </c>
      <c r="M148" s="18"/>
      <c r="N148" s="18"/>
    </row>
    <row r="149" spans="1:14" ht="37.5" customHeight="1" outlineLevel="1" x14ac:dyDescent="0.2">
      <c r="A149" s="30"/>
      <c r="B149" s="29" t="s">
        <v>1</v>
      </c>
      <c r="C149" s="16" t="s">
        <v>66</v>
      </c>
      <c r="D149" s="16" t="s">
        <v>33</v>
      </c>
      <c r="E149" s="51"/>
      <c r="F149" s="51"/>
      <c r="G149" s="51"/>
      <c r="H149" s="51"/>
      <c r="I149" s="51"/>
      <c r="J149" s="51"/>
      <c r="K149" s="69">
        <v>3580000</v>
      </c>
      <c r="M149" s="18"/>
      <c r="N149" s="18"/>
    </row>
    <row r="150" spans="1:14" ht="19.5" customHeight="1" outlineLevel="1" x14ac:dyDescent="0.2">
      <c r="A150" s="30"/>
      <c r="B150" s="29" t="s">
        <v>109</v>
      </c>
      <c r="C150" s="16" t="s">
        <v>67</v>
      </c>
      <c r="D150" s="16" t="s">
        <v>32</v>
      </c>
      <c r="E150" s="51"/>
      <c r="F150" s="51"/>
      <c r="G150" s="51"/>
      <c r="H150" s="51"/>
      <c r="I150" s="51"/>
      <c r="J150" s="51"/>
      <c r="K150" s="69">
        <v>12115150</v>
      </c>
      <c r="M150" s="18"/>
      <c r="N150" s="18"/>
    </row>
    <row r="151" spans="1:14" ht="19.5" customHeight="1" outlineLevel="1" x14ac:dyDescent="0.2">
      <c r="A151" s="30"/>
      <c r="B151" s="31" t="s">
        <v>307</v>
      </c>
      <c r="C151" s="16" t="s">
        <v>67</v>
      </c>
      <c r="D151" s="16" t="s">
        <v>308</v>
      </c>
      <c r="E151" s="51"/>
      <c r="F151" s="51"/>
      <c r="G151" s="51"/>
      <c r="H151" s="51"/>
      <c r="I151" s="51"/>
      <c r="J151" s="51"/>
      <c r="K151" s="69">
        <v>167600</v>
      </c>
      <c r="M151" s="18"/>
      <c r="N151" s="18"/>
    </row>
    <row r="152" spans="1:14" ht="46.5" customHeight="1" outlineLevel="1" x14ac:dyDescent="0.2">
      <c r="A152" s="30"/>
      <c r="B152" s="31" t="s">
        <v>110</v>
      </c>
      <c r="C152" s="16" t="s">
        <v>67</v>
      </c>
      <c r="D152" s="16" t="s">
        <v>41</v>
      </c>
      <c r="E152" s="51"/>
      <c r="F152" s="51"/>
      <c r="G152" s="51"/>
      <c r="H152" s="51"/>
      <c r="I152" s="51"/>
      <c r="J152" s="51"/>
      <c r="K152" s="69">
        <v>3047417</v>
      </c>
      <c r="M152" s="18"/>
      <c r="N152" s="18"/>
    </row>
    <row r="153" spans="1:14" ht="31.5" customHeight="1" x14ac:dyDescent="0.2">
      <c r="A153" s="21" t="s">
        <v>184</v>
      </c>
      <c r="B153" s="37" t="s">
        <v>158</v>
      </c>
      <c r="C153" s="50"/>
      <c r="D153" s="50" t="s">
        <v>45</v>
      </c>
      <c r="E153" s="33"/>
      <c r="F153" s="33"/>
      <c r="G153" s="33"/>
      <c r="H153" s="33"/>
      <c r="I153" s="33"/>
      <c r="J153" s="33"/>
      <c r="K153" s="67">
        <f>K154+K162+K158</f>
        <v>22696872.850000001</v>
      </c>
      <c r="M153" s="18"/>
      <c r="N153" s="18"/>
    </row>
    <row r="154" spans="1:14" ht="38.1" customHeight="1" outlineLevel="1" x14ac:dyDescent="0.2">
      <c r="A154" s="25" t="s">
        <v>84</v>
      </c>
      <c r="B154" s="31" t="s">
        <v>159</v>
      </c>
      <c r="C154" s="16"/>
      <c r="D154" s="16" t="s">
        <v>46</v>
      </c>
      <c r="E154" s="51"/>
      <c r="F154" s="51"/>
      <c r="G154" s="51"/>
      <c r="H154" s="51"/>
      <c r="I154" s="51"/>
      <c r="J154" s="51"/>
      <c r="K154" s="69">
        <f>K155</f>
        <v>1349100</v>
      </c>
      <c r="M154" s="18"/>
      <c r="N154" s="18"/>
    </row>
    <row r="155" spans="1:14" ht="41.25" customHeight="1" outlineLevel="1" x14ac:dyDescent="0.2">
      <c r="A155" s="23" t="s">
        <v>273</v>
      </c>
      <c r="B155" s="38" t="s">
        <v>111</v>
      </c>
      <c r="C155" s="32"/>
      <c r="D155" s="39" t="s">
        <v>112</v>
      </c>
      <c r="E155" s="51"/>
      <c r="F155" s="51"/>
      <c r="G155" s="51"/>
      <c r="H155" s="51"/>
      <c r="I155" s="51"/>
      <c r="J155" s="51"/>
      <c r="K155" s="68">
        <f>K157+K156</f>
        <v>1349100</v>
      </c>
      <c r="M155" s="18"/>
      <c r="N155" s="18"/>
    </row>
    <row r="156" spans="1:14" ht="41.25" customHeight="1" outlineLevel="1" x14ac:dyDescent="0.2">
      <c r="A156" s="23"/>
      <c r="B156" s="31" t="s">
        <v>309</v>
      </c>
      <c r="C156" s="32" t="s">
        <v>66</v>
      </c>
      <c r="D156" s="40" t="s">
        <v>310</v>
      </c>
      <c r="E156" s="51"/>
      <c r="F156" s="51"/>
      <c r="G156" s="51"/>
      <c r="H156" s="51"/>
      <c r="I156" s="51"/>
      <c r="J156" s="51"/>
      <c r="K156" s="69">
        <v>789100</v>
      </c>
      <c r="M156" s="18"/>
      <c r="N156" s="18"/>
    </row>
    <row r="157" spans="1:14" ht="32.25" customHeight="1" outlineLevel="1" x14ac:dyDescent="0.2">
      <c r="A157" s="30"/>
      <c r="B157" s="31" t="s">
        <v>191</v>
      </c>
      <c r="C157" s="16" t="s">
        <v>66</v>
      </c>
      <c r="D157" s="16" t="s">
        <v>190</v>
      </c>
      <c r="E157" s="51"/>
      <c r="F157" s="51"/>
      <c r="G157" s="51"/>
      <c r="H157" s="51"/>
      <c r="I157" s="51"/>
      <c r="J157" s="51"/>
      <c r="K157" s="69">
        <v>560000</v>
      </c>
      <c r="M157" s="18"/>
      <c r="N157" s="18"/>
    </row>
    <row r="158" spans="1:14" ht="43.5" customHeight="1" outlineLevel="1" x14ac:dyDescent="0.2">
      <c r="A158" s="30" t="s">
        <v>274</v>
      </c>
      <c r="B158" s="31" t="s">
        <v>195</v>
      </c>
      <c r="C158" s="16"/>
      <c r="D158" s="16" t="s">
        <v>192</v>
      </c>
      <c r="E158" s="51"/>
      <c r="F158" s="51"/>
      <c r="G158" s="51"/>
      <c r="H158" s="51"/>
      <c r="I158" s="51"/>
      <c r="J158" s="51"/>
      <c r="K158" s="69">
        <f>K159</f>
        <v>20342772.850000001</v>
      </c>
      <c r="M158" s="18"/>
      <c r="N158" s="18"/>
    </row>
    <row r="159" spans="1:14" ht="47.25" customHeight="1" outlineLevel="1" x14ac:dyDescent="0.2">
      <c r="A159" s="35" t="s">
        <v>275</v>
      </c>
      <c r="B159" s="41" t="s">
        <v>193</v>
      </c>
      <c r="C159" s="32"/>
      <c r="D159" s="32" t="s">
        <v>194</v>
      </c>
      <c r="E159" s="54"/>
      <c r="F159" s="54"/>
      <c r="G159" s="54"/>
      <c r="H159" s="54"/>
      <c r="I159" s="54"/>
      <c r="J159" s="54"/>
      <c r="K159" s="68">
        <f>K160+K161</f>
        <v>20342772.850000001</v>
      </c>
      <c r="M159" s="18"/>
      <c r="N159" s="18"/>
    </row>
    <row r="160" spans="1:14" ht="57" customHeight="1" outlineLevel="1" x14ac:dyDescent="0.2">
      <c r="A160" s="30"/>
      <c r="B160" s="31" t="s">
        <v>175</v>
      </c>
      <c r="C160" s="16" t="s">
        <v>66</v>
      </c>
      <c r="D160" s="16" t="s">
        <v>196</v>
      </c>
      <c r="E160" s="51"/>
      <c r="F160" s="51"/>
      <c r="G160" s="51"/>
      <c r="H160" s="51"/>
      <c r="I160" s="51"/>
      <c r="J160" s="51"/>
      <c r="K160" s="69">
        <v>7371116.0199999996</v>
      </c>
      <c r="M160" s="18"/>
      <c r="N160" s="18"/>
    </row>
    <row r="161" spans="1:14" ht="48.75" customHeight="1" outlineLevel="1" x14ac:dyDescent="0.2">
      <c r="A161" s="30"/>
      <c r="B161" s="31" t="s">
        <v>358</v>
      </c>
      <c r="C161" s="16" t="s">
        <v>66</v>
      </c>
      <c r="D161" s="16" t="s">
        <v>359</v>
      </c>
      <c r="E161" s="51"/>
      <c r="F161" s="51"/>
      <c r="G161" s="51"/>
      <c r="H161" s="51"/>
      <c r="I161" s="51"/>
      <c r="J161" s="51"/>
      <c r="K161" s="69">
        <v>12971656.83</v>
      </c>
      <c r="M161" s="18"/>
      <c r="N161" s="18"/>
    </row>
    <row r="162" spans="1:14" ht="38.1" customHeight="1" outlineLevel="1" x14ac:dyDescent="0.2">
      <c r="A162" s="25" t="s">
        <v>276</v>
      </c>
      <c r="B162" s="31" t="s">
        <v>113</v>
      </c>
      <c r="C162" s="16"/>
      <c r="D162" s="16" t="s">
        <v>58</v>
      </c>
      <c r="E162" s="51"/>
      <c r="F162" s="51"/>
      <c r="G162" s="51"/>
      <c r="H162" s="51"/>
      <c r="I162" s="51"/>
      <c r="J162" s="51"/>
      <c r="K162" s="69">
        <f>K164+K163</f>
        <v>1005000</v>
      </c>
      <c r="M162" s="18"/>
      <c r="N162" s="18"/>
    </row>
    <row r="163" spans="1:14" ht="17.25" customHeight="1" outlineLevel="1" x14ac:dyDescent="0.2">
      <c r="A163" s="25"/>
      <c r="B163" s="31" t="s">
        <v>311</v>
      </c>
      <c r="C163" s="16" t="s">
        <v>66</v>
      </c>
      <c r="D163" s="16" t="s">
        <v>312</v>
      </c>
      <c r="E163" s="51"/>
      <c r="F163" s="51"/>
      <c r="G163" s="51"/>
      <c r="H163" s="51"/>
      <c r="I163" s="51"/>
      <c r="J163" s="51"/>
      <c r="K163" s="69">
        <v>155000</v>
      </c>
      <c r="M163" s="18"/>
      <c r="N163" s="18"/>
    </row>
    <row r="164" spans="1:14" ht="24" customHeight="1" outlineLevel="1" x14ac:dyDescent="0.2">
      <c r="A164" s="30"/>
      <c r="B164" s="31" t="s">
        <v>114</v>
      </c>
      <c r="C164" s="16" t="s">
        <v>66</v>
      </c>
      <c r="D164" s="16" t="s">
        <v>47</v>
      </c>
      <c r="E164" s="51"/>
      <c r="F164" s="51"/>
      <c r="G164" s="51"/>
      <c r="H164" s="51"/>
      <c r="I164" s="51"/>
      <c r="J164" s="51"/>
      <c r="K164" s="69">
        <v>850000</v>
      </c>
      <c r="M164" s="18"/>
      <c r="N164" s="18"/>
    </row>
    <row r="165" spans="1:14" ht="47.25" customHeight="1" outlineLevel="1" x14ac:dyDescent="0.2">
      <c r="A165" s="21" t="s">
        <v>185</v>
      </c>
      <c r="B165" s="42" t="s">
        <v>189</v>
      </c>
      <c r="C165" s="50"/>
      <c r="D165" s="50" t="s">
        <v>61</v>
      </c>
      <c r="E165" s="51"/>
      <c r="F165" s="51"/>
      <c r="G165" s="51"/>
      <c r="H165" s="51"/>
      <c r="I165" s="51"/>
      <c r="J165" s="51"/>
      <c r="K165" s="67">
        <f>K166</f>
        <v>3525000</v>
      </c>
      <c r="M165" s="18"/>
      <c r="N165" s="18"/>
    </row>
    <row r="166" spans="1:14" ht="45.75" customHeight="1" outlineLevel="1" x14ac:dyDescent="0.2">
      <c r="A166" s="25" t="s">
        <v>94</v>
      </c>
      <c r="B166" s="43" t="s">
        <v>62</v>
      </c>
      <c r="C166" s="16"/>
      <c r="D166" s="16" t="s">
        <v>63</v>
      </c>
      <c r="E166" s="51"/>
      <c r="F166" s="51"/>
      <c r="G166" s="51"/>
      <c r="H166" s="51"/>
      <c r="I166" s="51"/>
      <c r="J166" s="51"/>
      <c r="K166" s="69">
        <f>K167</f>
        <v>3525000</v>
      </c>
      <c r="M166" s="18"/>
      <c r="N166" s="18"/>
    </row>
    <row r="167" spans="1:14" ht="26.25" customHeight="1" outlineLevel="1" x14ac:dyDescent="0.2">
      <c r="A167" s="30"/>
      <c r="B167" s="44" t="s">
        <v>5</v>
      </c>
      <c r="C167" s="16" t="s">
        <v>66</v>
      </c>
      <c r="D167" s="16" t="s">
        <v>64</v>
      </c>
      <c r="E167" s="51"/>
      <c r="F167" s="51"/>
      <c r="G167" s="51"/>
      <c r="H167" s="51"/>
      <c r="I167" s="51"/>
      <c r="J167" s="51"/>
      <c r="K167" s="69">
        <v>3525000</v>
      </c>
      <c r="M167" s="18"/>
      <c r="N167" s="18"/>
    </row>
    <row r="168" spans="1:14" ht="26.25" customHeight="1" outlineLevel="1" x14ac:dyDescent="0.2">
      <c r="A168" s="45" t="s">
        <v>186</v>
      </c>
      <c r="B168" s="46" t="s">
        <v>160</v>
      </c>
      <c r="C168" s="50"/>
      <c r="D168" s="50" t="s">
        <v>161</v>
      </c>
      <c r="E168" s="52"/>
      <c r="F168" s="52"/>
      <c r="G168" s="52"/>
      <c r="H168" s="52"/>
      <c r="I168" s="52"/>
      <c r="J168" s="52"/>
      <c r="K168" s="67">
        <f>K169</f>
        <v>15291726</v>
      </c>
      <c r="M168" s="18"/>
      <c r="N168" s="18"/>
    </row>
    <row r="169" spans="1:14" ht="26.25" customHeight="1" outlineLevel="1" x14ac:dyDescent="0.2">
      <c r="A169" s="35" t="s">
        <v>198</v>
      </c>
      <c r="B169" s="47" t="s">
        <v>167</v>
      </c>
      <c r="C169" s="32"/>
      <c r="D169" s="32" t="s">
        <v>166</v>
      </c>
      <c r="E169" s="54"/>
      <c r="F169" s="54"/>
      <c r="G169" s="54"/>
      <c r="H169" s="54"/>
      <c r="I169" s="54"/>
      <c r="J169" s="54"/>
      <c r="K169" s="68">
        <f>K170+K173+K179+K171+K172+K174+K175+K176+K177++K178</f>
        <v>15291726</v>
      </c>
      <c r="M169" s="18"/>
      <c r="N169" s="18"/>
    </row>
    <row r="170" spans="1:14" ht="26.25" customHeight="1" outlineLevel="1" x14ac:dyDescent="0.2">
      <c r="A170" s="30"/>
      <c r="B170" s="44" t="s">
        <v>162</v>
      </c>
      <c r="C170" s="16" t="s">
        <v>66</v>
      </c>
      <c r="D170" s="16" t="s">
        <v>163</v>
      </c>
      <c r="E170" s="51"/>
      <c r="F170" s="51"/>
      <c r="G170" s="51"/>
      <c r="H170" s="51"/>
      <c r="I170" s="51"/>
      <c r="J170" s="51"/>
      <c r="K170" s="69">
        <v>945570</v>
      </c>
      <c r="M170" s="18"/>
      <c r="N170" s="18"/>
    </row>
    <row r="171" spans="1:14" s="79" customFormat="1" ht="26.25" customHeight="1" outlineLevel="1" x14ac:dyDescent="0.2">
      <c r="A171" s="30"/>
      <c r="B171" s="44" t="s">
        <v>391</v>
      </c>
      <c r="C171" s="16" t="s">
        <v>66</v>
      </c>
      <c r="D171" s="16" t="s">
        <v>392</v>
      </c>
      <c r="E171" s="78"/>
      <c r="F171" s="78"/>
      <c r="G171" s="78"/>
      <c r="H171" s="78"/>
      <c r="I171" s="78"/>
      <c r="J171" s="78"/>
      <c r="K171" s="13">
        <v>245600</v>
      </c>
      <c r="M171" s="80"/>
      <c r="N171" s="80"/>
    </row>
    <row r="172" spans="1:14" s="79" customFormat="1" ht="26.25" customHeight="1" outlineLevel="1" x14ac:dyDescent="0.2">
      <c r="A172" s="30"/>
      <c r="B172" s="31" t="s">
        <v>393</v>
      </c>
      <c r="C172" s="16" t="s">
        <v>66</v>
      </c>
      <c r="D172" s="16" t="s">
        <v>394</v>
      </c>
      <c r="E172" s="78"/>
      <c r="F172" s="78"/>
      <c r="G172" s="78"/>
      <c r="H172" s="78"/>
      <c r="I172" s="78"/>
      <c r="J172" s="78"/>
      <c r="K172" s="13">
        <v>50000</v>
      </c>
      <c r="M172" s="80"/>
      <c r="N172" s="80"/>
    </row>
    <row r="173" spans="1:14" ht="26.25" customHeight="1" outlineLevel="1" x14ac:dyDescent="0.2">
      <c r="A173" s="30"/>
      <c r="B173" s="44" t="s">
        <v>164</v>
      </c>
      <c r="C173" s="16" t="s">
        <v>66</v>
      </c>
      <c r="D173" s="16" t="s">
        <v>165</v>
      </c>
      <c r="E173" s="51"/>
      <c r="F173" s="51"/>
      <c r="G173" s="51"/>
      <c r="H173" s="51"/>
      <c r="I173" s="51"/>
      <c r="J173" s="51"/>
      <c r="K173" s="69">
        <v>4632610</v>
      </c>
      <c r="M173" s="18"/>
      <c r="N173" s="18"/>
    </row>
    <row r="174" spans="1:14" s="79" customFormat="1" ht="26.25" customHeight="1" outlineLevel="1" x14ac:dyDescent="0.2">
      <c r="A174" s="30"/>
      <c r="B174" s="31" t="s">
        <v>395</v>
      </c>
      <c r="C174" s="16" t="s">
        <v>66</v>
      </c>
      <c r="D174" s="16" t="s">
        <v>396</v>
      </c>
      <c r="E174" s="78"/>
      <c r="F174" s="78"/>
      <c r="G174" s="78"/>
      <c r="H174" s="78"/>
      <c r="I174" s="78"/>
      <c r="J174" s="78"/>
      <c r="K174" s="13">
        <v>100000</v>
      </c>
      <c r="M174" s="80"/>
      <c r="N174" s="80"/>
    </row>
    <row r="175" spans="1:14" s="79" customFormat="1" ht="26.25" customHeight="1" outlineLevel="1" x14ac:dyDescent="0.2">
      <c r="A175" s="30"/>
      <c r="B175" s="31" t="s">
        <v>397</v>
      </c>
      <c r="C175" s="16" t="s">
        <v>66</v>
      </c>
      <c r="D175" s="16" t="s">
        <v>398</v>
      </c>
      <c r="E175" s="78"/>
      <c r="F175" s="78"/>
      <c r="G175" s="78"/>
      <c r="H175" s="78"/>
      <c r="I175" s="78"/>
      <c r="J175" s="78"/>
      <c r="K175" s="13">
        <v>600000</v>
      </c>
      <c r="M175" s="80"/>
      <c r="N175" s="80"/>
    </row>
    <row r="176" spans="1:14" s="79" customFormat="1" ht="26.25" customHeight="1" outlineLevel="1" x14ac:dyDescent="0.2">
      <c r="A176" s="30"/>
      <c r="B176" s="31" t="s">
        <v>399</v>
      </c>
      <c r="C176" s="16" t="s">
        <v>66</v>
      </c>
      <c r="D176" s="16" t="s">
        <v>400</v>
      </c>
      <c r="E176" s="78"/>
      <c r="F176" s="78"/>
      <c r="G176" s="78"/>
      <c r="H176" s="78"/>
      <c r="I176" s="78"/>
      <c r="J176" s="78"/>
      <c r="K176" s="13">
        <v>3857340</v>
      </c>
      <c r="M176" s="80"/>
      <c r="N176" s="80"/>
    </row>
    <row r="177" spans="1:14" s="79" customFormat="1" ht="26.25" customHeight="1" outlineLevel="1" x14ac:dyDescent="0.2">
      <c r="A177" s="30"/>
      <c r="B177" s="31" t="s">
        <v>401</v>
      </c>
      <c r="C177" s="16" t="s">
        <v>66</v>
      </c>
      <c r="D177" s="16" t="s">
        <v>402</v>
      </c>
      <c r="E177" s="78"/>
      <c r="F177" s="78"/>
      <c r="G177" s="78"/>
      <c r="H177" s="78"/>
      <c r="I177" s="78"/>
      <c r="J177" s="78"/>
      <c r="K177" s="13">
        <v>50000</v>
      </c>
      <c r="M177" s="80"/>
      <c r="N177" s="80"/>
    </row>
    <row r="178" spans="1:14" s="79" customFormat="1" ht="26.25" customHeight="1" outlineLevel="1" x14ac:dyDescent="0.2">
      <c r="A178" s="30"/>
      <c r="B178" s="31" t="s">
        <v>403</v>
      </c>
      <c r="C178" s="16" t="s">
        <v>66</v>
      </c>
      <c r="D178" s="16" t="s">
        <v>404</v>
      </c>
      <c r="E178" s="78"/>
      <c r="F178" s="78"/>
      <c r="G178" s="78"/>
      <c r="H178" s="78"/>
      <c r="I178" s="78"/>
      <c r="J178" s="78"/>
      <c r="K178" s="13">
        <v>4750000</v>
      </c>
      <c r="M178" s="80"/>
      <c r="N178" s="80"/>
    </row>
    <row r="179" spans="1:14" ht="26.25" customHeight="1" outlineLevel="1" x14ac:dyDescent="0.2">
      <c r="A179" s="30"/>
      <c r="B179" s="31" t="s">
        <v>313</v>
      </c>
      <c r="C179" s="16" t="s">
        <v>66</v>
      </c>
      <c r="D179" s="16" t="s">
        <v>328</v>
      </c>
      <c r="E179" s="51"/>
      <c r="F179" s="51"/>
      <c r="G179" s="51"/>
      <c r="H179" s="51"/>
      <c r="I179" s="51"/>
      <c r="J179" s="51"/>
      <c r="K179" s="69">
        <v>60606</v>
      </c>
      <c r="M179" s="18"/>
      <c r="N179" s="18"/>
    </row>
    <row r="180" spans="1:14" ht="39.75" customHeight="1" outlineLevel="1" x14ac:dyDescent="0.2">
      <c r="A180" s="45" t="s">
        <v>187</v>
      </c>
      <c r="B180" s="46" t="s">
        <v>168</v>
      </c>
      <c r="C180" s="50"/>
      <c r="D180" s="50" t="s">
        <v>169</v>
      </c>
      <c r="E180" s="52"/>
      <c r="F180" s="52"/>
      <c r="G180" s="52"/>
      <c r="H180" s="52"/>
      <c r="I180" s="52"/>
      <c r="J180" s="52"/>
      <c r="K180" s="67">
        <f>K181</f>
        <v>2370000</v>
      </c>
      <c r="M180" s="18"/>
      <c r="N180" s="18"/>
    </row>
    <row r="181" spans="1:14" ht="31.5" customHeight="1" outlineLevel="1" x14ac:dyDescent="0.2">
      <c r="A181" s="35" t="s">
        <v>199</v>
      </c>
      <c r="B181" s="47" t="s">
        <v>82</v>
      </c>
      <c r="C181" s="32"/>
      <c r="D181" s="32" t="s">
        <v>170</v>
      </c>
      <c r="E181" s="54"/>
      <c r="F181" s="54"/>
      <c r="G181" s="54"/>
      <c r="H181" s="54"/>
      <c r="I181" s="54"/>
      <c r="J181" s="54"/>
      <c r="K181" s="68">
        <f>K182</f>
        <v>2370000</v>
      </c>
      <c r="M181" s="18"/>
      <c r="N181" s="18"/>
    </row>
    <row r="182" spans="1:14" ht="39" customHeight="1" outlineLevel="1" x14ac:dyDescent="0.2">
      <c r="A182" s="30"/>
      <c r="B182" s="17" t="s">
        <v>314</v>
      </c>
      <c r="C182" s="16" t="s">
        <v>66</v>
      </c>
      <c r="D182" s="16" t="s">
        <v>315</v>
      </c>
      <c r="E182" s="51"/>
      <c r="F182" s="51"/>
      <c r="G182" s="51"/>
      <c r="H182" s="51"/>
      <c r="I182" s="51"/>
      <c r="J182" s="51"/>
      <c r="K182" s="69">
        <v>2370000</v>
      </c>
      <c r="M182" s="18"/>
      <c r="N182" s="18"/>
    </row>
    <row r="183" spans="1:14" ht="32.25" customHeight="1" outlineLevel="1" x14ac:dyDescent="0.2">
      <c r="A183" s="45" t="s">
        <v>188</v>
      </c>
      <c r="B183" s="46" t="s">
        <v>171</v>
      </c>
      <c r="C183" s="50"/>
      <c r="D183" s="50" t="s">
        <v>172</v>
      </c>
      <c r="E183" s="52"/>
      <c r="F183" s="52"/>
      <c r="G183" s="52"/>
      <c r="H183" s="52"/>
      <c r="I183" s="52"/>
      <c r="J183" s="52"/>
      <c r="K183" s="67">
        <f>K184</f>
        <v>17972458.719999999</v>
      </c>
      <c r="M183" s="18"/>
      <c r="N183" s="18"/>
    </row>
    <row r="184" spans="1:14" ht="26.25" customHeight="1" outlineLevel="1" x14ac:dyDescent="0.2">
      <c r="A184" s="23" t="s">
        <v>200</v>
      </c>
      <c r="B184" s="47" t="s">
        <v>174</v>
      </c>
      <c r="C184" s="32"/>
      <c r="D184" s="32" t="s">
        <v>173</v>
      </c>
      <c r="E184" s="54"/>
      <c r="F184" s="54"/>
      <c r="G184" s="54"/>
      <c r="H184" s="54"/>
      <c r="I184" s="54"/>
      <c r="J184" s="54"/>
      <c r="K184" s="68">
        <f>K186+K187+K189+K185</f>
        <v>17972458.719999999</v>
      </c>
      <c r="M184" s="18"/>
      <c r="N184" s="18"/>
    </row>
    <row r="185" spans="1:14" s="79" customFormat="1" ht="26.25" customHeight="1" outlineLevel="1" x14ac:dyDescent="0.2">
      <c r="A185" s="35"/>
      <c r="B185" s="31" t="s">
        <v>405</v>
      </c>
      <c r="C185" s="16" t="s">
        <v>66</v>
      </c>
      <c r="D185" s="16" t="s">
        <v>406</v>
      </c>
      <c r="E185" s="54"/>
      <c r="F185" s="54"/>
      <c r="G185" s="54"/>
      <c r="H185" s="54"/>
      <c r="I185" s="54"/>
      <c r="J185" s="54"/>
      <c r="K185" s="13">
        <v>3514472</v>
      </c>
      <c r="M185" s="80"/>
      <c r="N185" s="80"/>
    </row>
    <row r="186" spans="1:14" ht="26.25" customHeight="1" outlineLevel="1" x14ac:dyDescent="0.2">
      <c r="A186" s="30"/>
      <c r="B186" s="44" t="s">
        <v>209</v>
      </c>
      <c r="C186" s="16" t="s">
        <v>66</v>
      </c>
      <c r="D186" s="16" t="s">
        <v>210</v>
      </c>
      <c r="E186" s="51"/>
      <c r="F186" s="51"/>
      <c r="G186" s="51"/>
      <c r="H186" s="51"/>
      <c r="I186" s="51"/>
      <c r="J186" s="51"/>
      <c r="K186" s="69">
        <v>7224404.7800000003</v>
      </c>
      <c r="M186" s="18"/>
      <c r="N186" s="18"/>
    </row>
    <row r="187" spans="1:14" ht="26.25" customHeight="1" outlineLevel="1" x14ac:dyDescent="0.2">
      <c r="A187" s="30"/>
      <c r="B187" s="44" t="s">
        <v>211</v>
      </c>
      <c r="C187" s="16" t="s">
        <v>66</v>
      </c>
      <c r="D187" s="16" t="s">
        <v>212</v>
      </c>
      <c r="E187" s="51"/>
      <c r="F187" s="51"/>
      <c r="G187" s="51"/>
      <c r="H187" s="51"/>
      <c r="I187" s="51"/>
      <c r="J187" s="51"/>
      <c r="K187" s="69">
        <v>223435.2</v>
      </c>
      <c r="M187" s="18"/>
      <c r="N187" s="18"/>
    </row>
    <row r="188" spans="1:14" ht="26.25" customHeight="1" outlineLevel="1" x14ac:dyDescent="0.2">
      <c r="A188" s="23" t="s">
        <v>445</v>
      </c>
      <c r="B188" s="64" t="s">
        <v>343</v>
      </c>
      <c r="C188" s="32" t="s">
        <v>341</v>
      </c>
      <c r="D188" s="32" t="s">
        <v>344</v>
      </c>
      <c r="E188" s="54"/>
      <c r="F188" s="54"/>
      <c r="G188" s="54"/>
      <c r="H188" s="54"/>
      <c r="I188" s="54"/>
      <c r="J188" s="54"/>
      <c r="K188" s="68">
        <f>K189</f>
        <v>7010146.7400000002</v>
      </c>
      <c r="M188" s="18"/>
      <c r="N188" s="18"/>
    </row>
    <row r="189" spans="1:14" ht="55.5" customHeight="1" outlineLevel="1" x14ac:dyDescent="0.2">
      <c r="A189" s="30"/>
      <c r="B189" s="44" t="s">
        <v>213</v>
      </c>
      <c r="C189" s="16" t="s">
        <v>66</v>
      </c>
      <c r="D189" s="16" t="s">
        <v>214</v>
      </c>
      <c r="E189" s="51"/>
      <c r="F189" s="51"/>
      <c r="G189" s="51"/>
      <c r="H189" s="51"/>
      <c r="I189" s="51"/>
      <c r="J189" s="51"/>
      <c r="K189" s="69">
        <v>7010146.7400000002</v>
      </c>
      <c r="L189" s="15"/>
      <c r="M189" s="18"/>
      <c r="N189" s="18"/>
    </row>
    <row r="190" spans="1:14" ht="26.25" customHeight="1" outlineLevel="1" x14ac:dyDescent="0.2">
      <c r="A190" s="45" t="s">
        <v>316</v>
      </c>
      <c r="B190" s="46" t="s">
        <v>320</v>
      </c>
      <c r="C190" s="50"/>
      <c r="D190" s="50" t="s">
        <v>321</v>
      </c>
      <c r="E190" s="52"/>
      <c r="F190" s="52"/>
      <c r="G190" s="52"/>
      <c r="H190" s="52"/>
      <c r="I190" s="52"/>
      <c r="J190" s="52"/>
      <c r="K190" s="67">
        <f>K191</f>
        <v>2000000</v>
      </c>
      <c r="M190" s="18"/>
      <c r="N190" s="18"/>
    </row>
    <row r="191" spans="1:14" ht="26.25" customHeight="1" outlineLevel="1" x14ac:dyDescent="0.2">
      <c r="A191" s="30" t="s">
        <v>317</v>
      </c>
      <c r="B191" s="44" t="s">
        <v>322</v>
      </c>
      <c r="C191" s="16"/>
      <c r="D191" s="16" t="s">
        <v>324</v>
      </c>
      <c r="E191" s="51"/>
      <c r="F191" s="51"/>
      <c r="G191" s="51"/>
      <c r="H191" s="51"/>
      <c r="I191" s="51"/>
      <c r="J191" s="51"/>
      <c r="K191" s="69">
        <f>K192</f>
        <v>2000000</v>
      </c>
      <c r="M191" s="18"/>
      <c r="N191" s="18"/>
    </row>
    <row r="192" spans="1:14" ht="42" customHeight="1" outlineLevel="1" x14ac:dyDescent="0.2">
      <c r="A192" s="30"/>
      <c r="B192" s="47" t="s">
        <v>323</v>
      </c>
      <c r="C192" s="32"/>
      <c r="D192" s="32" t="s">
        <v>325</v>
      </c>
      <c r="E192" s="54"/>
      <c r="F192" s="54"/>
      <c r="G192" s="54"/>
      <c r="H192" s="54"/>
      <c r="I192" s="54"/>
      <c r="J192" s="54"/>
      <c r="K192" s="68">
        <f>K193</f>
        <v>2000000</v>
      </c>
      <c r="M192" s="18"/>
      <c r="N192" s="18"/>
    </row>
    <row r="193" spans="1:14" ht="26.25" customHeight="1" outlineLevel="1" x14ac:dyDescent="0.2">
      <c r="A193" s="30"/>
      <c r="B193" s="44" t="s">
        <v>326</v>
      </c>
      <c r="C193" s="16" t="s">
        <v>66</v>
      </c>
      <c r="D193" s="16" t="s">
        <v>327</v>
      </c>
      <c r="E193" s="51"/>
      <c r="F193" s="51"/>
      <c r="G193" s="51"/>
      <c r="H193" s="51"/>
      <c r="I193" s="51"/>
      <c r="J193" s="51"/>
      <c r="K193" s="69">
        <v>2000000</v>
      </c>
      <c r="M193" s="18"/>
      <c r="N193" s="18"/>
    </row>
    <row r="194" spans="1:14" s="5" customFormat="1" ht="15.75" x14ac:dyDescent="0.25">
      <c r="A194" s="48"/>
      <c r="B194" s="58" t="s">
        <v>4</v>
      </c>
      <c r="C194" s="59"/>
      <c r="D194" s="59"/>
      <c r="E194" s="52">
        <v>346106.24</v>
      </c>
      <c r="F194" s="52">
        <v>0</v>
      </c>
      <c r="G194" s="52">
        <v>346106.24</v>
      </c>
      <c r="H194" s="52">
        <v>0</v>
      </c>
      <c r="I194" s="52">
        <v>346106.24</v>
      </c>
      <c r="J194" s="52">
        <v>0</v>
      </c>
      <c r="K194" s="49">
        <f>K12+K26+K31+K43+K48+K103+K153+K165+K168+K180+K183+K23+K190+K20</f>
        <v>934960819.13</v>
      </c>
      <c r="M194" s="61"/>
      <c r="N194" s="61"/>
    </row>
    <row r="195" spans="1:14" x14ac:dyDescent="0.2">
      <c r="M195" s="18"/>
      <c r="N195" s="18"/>
    </row>
    <row r="196" spans="1:14" x14ac:dyDescent="0.2">
      <c r="M196" s="18"/>
      <c r="N196" s="18"/>
    </row>
    <row r="197" spans="1:14" x14ac:dyDescent="0.2">
      <c r="M197" s="18"/>
      <c r="N197" s="18"/>
    </row>
    <row r="198" spans="1:14" x14ac:dyDescent="0.2">
      <c r="M198" s="18"/>
      <c r="N198" s="18"/>
    </row>
    <row r="199" spans="1:14" x14ac:dyDescent="0.2">
      <c r="M199" s="18"/>
      <c r="N199" s="18"/>
    </row>
    <row r="200" spans="1:14" x14ac:dyDescent="0.2">
      <c r="M200" s="18"/>
      <c r="N200" s="18"/>
    </row>
    <row r="201" spans="1:14" x14ac:dyDescent="0.2">
      <c r="M201" s="18"/>
      <c r="N201" s="18"/>
    </row>
    <row r="202" spans="1:14" x14ac:dyDescent="0.2">
      <c r="M202" s="18"/>
      <c r="N202" s="18"/>
    </row>
    <row r="203" spans="1:14" x14ac:dyDescent="0.2">
      <c r="M203" s="18"/>
      <c r="N203" s="18"/>
    </row>
    <row r="204" spans="1:14" x14ac:dyDescent="0.2">
      <c r="M204" s="18"/>
      <c r="N204" s="18"/>
    </row>
  </sheetData>
  <autoFilter ref="A9:K223" xr:uid="{00000000-0009-0000-0000-000000000000}"/>
  <mergeCells count="6">
    <mergeCell ref="A9:K9"/>
    <mergeCell ref="D2:K2"/>
    <mergeCell ref="B3:K3"/>
    <mergeCell ref="B4:L4"/>
    <mergeCell ref="C5:K5"/>
    <mergeCell ref="A8:K8"/>
  </mergeCells>
  <pageMargins left="0.70866141732283472" right="0.70866141732283472" top="0.74803149606299213" bottom="0.74803149606299213" header="0.31496062992125984" footer="0.31496062992125984"/>
  <pageSetup paperSize="9" scale="83" fitToHeight="15" orientation="portrait" r:id="rId1"/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 10 МП 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205</dc:creator>
  <cp:lastModifiedBy>ADMIN</cp:lastModifiedBy>
  <cp:lastPrinted>2021-08-23T05:40:36Z</cp:lastPrinted>
  <dcterms:created xsi:type="dcterms:W3CDTF">2019-06-18T02:48:46Z</dcterms:created>
  <dcterms:modified xsi:type="dcterms:W3CDTF">2021-11-21T11:49:16Z</dcterms:modified>
</cp:coreProperties>
</file>